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firstSheet="7" activeTab="7"/>
  </bookViews>
  <sheets>
    <sheet name="决算汇总封面" sheetId="1" r:id="rId1"/>
    <sheet name="目录" sheetId="2" r:id="rId2"/>
    <sheet name="社会保险基金资产负债表" sheetId="3" r:id="rId3"/>
    <sheet name="社会保险基金决算收支总表" sheetId="4" r:id="rId4"/>
    <sheet name="企业职工基本养老保险基金收支表" sheetId="5" r:id="rId5"/>
    <sheet name="城乡居民基本养老保险基金收支表" sheetId="6" r:id="rId6"/>
    <sheet name="机关事业基本养老保险基金收支表" sheetId="7" r:id="rId7"/>
    <sheet name="职工基本医疗保险基金收支表" sheetId="8" r:id="rId8"/>
    <sheet name="城乡居民基本医疗保险基金收支表" sheetId="9" r:id="rId9"/>
    <sheet name="工伤保险基金收支表" sheetId="10" r:id="rId10"/>
    <sheet name="失业保险基金收支表" sheetId="11" r:id="rId11"/>
    <sheet name="社会保障基金财政专户资产负债表" sheetId="12" r:id="rId12"/>
    <sheet name="社会保障基金财政专户收支表" sheetId="13" r:id="rId13"/>
    <sheet name="财政对社会保险基金补助资金情况" sheetId="14" r:id="rId14"/>
    <sheet name="地方财政对企业职工基本养老保险基金补助情况构成决算表" sheetId="15" r:id="rId15"/>
    <sheet name="基本养老保险补充资料表" sheetId="16" r:id="rId16"/>
    <sheet name="企业职工基本养老保险地方自行出台减收增支项目情况统计表" sheetId="17" r:id="rId17"/>
    <sheet name="职工基本医疗保险补充资料表" sheetId="18" r:id="rId18"/>
    <sheet name="居民基本医疗保险补充资料表" sheetId="19" r:id="rId19"/>
    <sheet name="工伤保险补充基础资料表" sheetId="20" r:id="rId20"/>
    <sheet name="失业保险补充资料表" sheetId="21" r:id="rId21"/>
    <sheet name="社会保险补充资料表" sheetId="22" r:id="rId22"/>
    <sheet name="社会保险补充资料表续" sheetId="23" r:id="rId23"/>
    <sheet name="机关事业单位职业年金情况表" sheetId="24" r:id="rId24"/>
    <sheet name="公务员医疗补助情况表" sheetId="25" r:id="rId25"/>
    <sheet name="社会保险统筹情况表" sheetId="26" r:id="rId26"/>
  </sheets>
  <calcPr calcId="144525"/>
</workbook>
</file>

<file path=xl/sharedStrings.xml><?xml version="1.0" encoding="utf-8"?>
<sst xmlns="http://schemas.openxmlformats.org/spreadsheetml/2006/main" count="1363" uniqueCount="619">
  <si>
    <t>2021 年 社 会 保 险 基 金 决 算</t>
  </si>
  <si>
    <t xml:space="preserve"> 批准日期 :</t>
  </si>
  <si>
    <t>年</t>
  </si>
  <si>
    <t>月</t>
  </si>
  <si>
    <t>日</t>
  </si>
  <si>
    <t>财政厅（局）:</t>
  </si>
  <si>
    <t>金寨县财政局</t>
  </si>
  <si>
    <t>人力资源社会保障厅（局）:</t>
  </si>
  <si>
    <t>金寨县人社局</t>
  </si>
  <si>
    <t>医疗保障局:</t>
  </si>
  <si>
    <t>金寨县医保局</t>
  </si>
  <si>
    <t xml:space="preserve"> 报送日期 :</t>
  </si>
  <si>
    <t>税务局:</t>
  </si>
  <si>
    <t>金寨县税务局</t>
  </si>
  <si>
    <t>财政厅（局）负责人（章）:</t>
  </si>
  <si>
    <t xml:space="preserve"> 财务负责人（章）:</t>
  </si>
  <si>
    <t>经办人（章）:</t>
  </si>
  <si>
    <t>陈慧娴</t>
  </si>
  <si>
    <t>人力资源社会保障（厅）局负责人（章）:</t>
  </si>
  <si>
    <t>周世仪董彤陈洁张婷曹婷婷</t>
  </si>
  <si>
    <t>医疗保障局负责人（章）：</t>
  </si>
  <si>
    <t>李茂柱</t>
  </si>
  <si>
    <t>税务局负责人（章）：</t>
  </si>
  <si>
    <t>社保费部门负责人（章）:</t>
  </si>
  <si>
    <t>目        录</t>
  </si>
  <si>
    <t>一、2021年社会保险基金资产负债表………………………………………………………………………社决01表</t>
  </si>
  <si>
    <t>二、2021年社会保险基金收支决算总表……………………………………………………………………社决02表</t>
  </si>
  <si>
    <t>三、2021年企业职工基本养老保险基金收支决算表………………………………………………………社决03表</t>
  </si>
  <si>
    <t>四、2021年城乡居民基本养老保险基金收支决算表………………………………………………………社决04表</t>
  </si>
  <si>
    <t>五、2021年机关事业单位基本养老保险基金收支决算表…………………………………………………社决05表</t>
  </si>
  <si>
    <t>六、2021年职工基本医疗保险（含生育保险）基金收支决算表…………………………………………社决06表</t>
  </si>
  <si>
    <t>七、2021年城乡居民基本医疗保险基金收支决算表………………………………………………………社决07表</t>
  </si>
  <si>
    <t>八、2021年工伤保险基金收支决算表………………………………………………………………………社决08表</t>
  </si>
  <si>
    <t>九、2021年失业保险基金收支决算表………………………………………………………………………社决09表</t>
  </si>
  <si>
    <t>十、2021年社会保障基金财政专户资产负债表……………………………………………………………社决10表</t>
  </si>
  <si>
    <t>十一、2021年社会保障基金财政专户收支决算表…………………………………………………………社决11表</t>
  </si>
  <si>
    <t>十二、2021年财政对社会保险基金补助情况表…………………………………………………………社决附01表</t>
  </si>
  <si>
    <t>十三、2021年地方财政对企业职工基本养老保险基金补助情况构成表………………………………社决附02表</t>
  </si>
  <si>
    <t>十四、2021年基本养老保险补充资料表…………………………………………………………………社决附03表</t>
  </si>
  <si>
    <t>十五、2021年企业职工基本养老保险地方自行出台减收增支项目情况统计表………………………社决附04表</t>
  </si>
  <si>
    <t>十六、2021年职工基本医疗保险基础资料表……………………………………………………………社决附05表</t>
  </si>
  <si>
    <t>十七、2021年城乡居民基本医疗保险基础资料表………………………………………………………社决附06表</t>
  </si>
  <si>
    <t>十八、2021年工伤保险基础资料表………………………………………………………………………社决附07表</t>
  </si>
  <si>
    <t>十九、2021年失业保险基础资料表………………………………………………………………………社决附08表</t>
  </si>
  <si>
    <t>二十、2021年社会保险补充资料表………………………………………………………………………社决附09表</t>
  </si>
  <si>
    <t>二十一、2021年社会保险补充资料表续…………………………………………………………………社决附10表</t>
  </si>
  <si>
    <t>二十二、2021年机关事业单位职业年金情况表…………………………………………………………社决附11表</t>
  </si>
  <si>
    <t>二十三、2021年公务员医疗补助情况表…………………………………………………………………社决附12表</t>
  </si>
  <si>
    <t>二十四、社会保险统筹情况表……………………………………………………………………………社决附13表</t>
  </si>
  <si>
    <t>2021年社会保险基金资产负债表</t>
  </si>
  <si>
    <t>社决01表</t>
  </si>
  <si>
    <t>安徽省六安市金寨县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</si>
  <si>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</si>
  <si>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</si>
  <si>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</si>
  <si>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</si>
  <si>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</si>
  <si>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</si>
  <si>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</si>
  <si>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</si>
  <si>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</si>
  <si>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</si>
  <si>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</si>
  <si>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</si>
  <si>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</si>
  <si>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</si>
  <si>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</si>
  <si>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</si>
  <si>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</si>
  <si>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</si>
  <si>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</si>
  <si>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</si>
  <si>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</si>
  <si>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</si>
  <si>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</si>
  <si>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</si>
  <si>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</si>
  <si>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2021年社会保险基金收支决算总表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</si>
  <si>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</si>
  <si>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</si>
  <si>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</si>
  <si>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</si>
  <si>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</si>
  <si>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</si>
  <si>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</si>
  <si>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</si>
  <si>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</si>
  <si>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</si>
  <si>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</si>
  <si>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</si>
  <si>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</si>
  <si>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</si>
  <si>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</si>
  <si>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</si>
  <si>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</si>
  <si>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</si>
  <si>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</si>
  <si>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</si>
  <si>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</si>
  <si>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</si>
  <si>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</si>
  <si>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</si>
  <si>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</si>
  <si>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第 2 页</t>
  </si>
  <si>
    <t>2021年企业职工基本养老保险基金收支决算表</t>
  </si>
  <si>
    <t xml:space="preserve">   社决03表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</si>
  <si>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</si>
  <si>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</si>
  <si>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</si>
  <si>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</si>
  <si>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</si>
  <si>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</si>
  <si>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</si>
  <si>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</si>
  <si>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</si>
  <si>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</si>
  <si>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</si>
  <si>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</si>
  <si>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</si>
  <si>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</si>
  <si>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</si>
  <si>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</si>
  <si>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</si>
  <si>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其中：中央调剂资金收入(省级专用)</t>
  </si>
  <si>
    <t xml:space="preserve">    其中：中央调剂基金支出(中央专用)</t>
  </si>
  <si>
    <t>九、下级上解收入</t>
  </si>
  <si>
    <t>八、上解上级支出</t>
  </si>
  <si>
    <t xml:space="preserve">    其中：中央调剂基金收入(中央专用)</t>
  </si>
  <si>
    <t xml:space="preserve">    其中：中央调剂资金支出(省级专用)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</si>
  <si>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</si>
  <si>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</si>
  <si>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</si>
  <si>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</si>
  <si>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</si>
  <si>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计</t>
  </si>
  <si>
    <t>总   计</t>
  </si>
  <si>
    <t>第 3 页</t>
  </si>
  <si>
    <t>2021年城乡居民基本养老保险基金收支决算表</t>
  </si>
  <si>
    <t>社决04表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</si>
  <si>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</si>
  <si>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</si>
  <si>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</si>
  <si>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</si>
  <si>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</si>
  <si>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</si>
  <si>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</si>
  <si>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</si>
  <si>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</si>
  <si>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</si>
  <si>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</si>
  <si>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</si>
  <si>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</si>
  <si>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</si>
  <si>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</si>
  <si>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</si>
  <si>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</si>
  <si>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</si>
  <si>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</si>
  <si>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总        计</t>
  </si>
  <si>
    <t>总         计</t>
  </si>
  <si>
    <t>第 4 页</t>
  </si>
  <si>
    <t>2021年机关事业单位基本养老保险基金收支决算表</t>
  </si>
  <si>
    <t xml:space="preserve">   社决05表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</si>
  <si>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</si>
  <si>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</si>
  <si>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</si>
  <si>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</si>
  <si>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</si>
  <si>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</si>
  <si>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</si>
  <si>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</si>
  <si>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</si>
  <si>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</si>
  <si>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</si>
  <si>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</si>
  <si>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</si>
  <si>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</si>
  <si>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</si>
  <si>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</si>
  <si>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5 页</t>
  </si>
  <si>
    <t>2021年职工基本医疗保险（含生育保险）基金收支决算表</t>
  </si>
  <si>
    <t>社决06表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</si>
  <si>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</si>
  <si>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</si>
  <si>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</si>
  <si>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</si>
  <si>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</si>
  <si>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</si>
  <si>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</si>
  <si>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</si>
  <si>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</si>
  <si>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</si>
  <si>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其中：对医保基金负担新冠病毒疫苗及接种费用的补助</t>
  </si>
  <si>
    <t xml:space="preserve">          生育津贴支出</t>
  </si>
  <si>
    <t>总      计</t>
  </si>
  <si>
    <t>第 6 页</t>
  </si>
  <si>
    <t>2021年城乡居民基本医疗保险基金收支决算表</t>
  </si>
  <si>
    <t>社决07表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</si>
  <si>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</si>
  <si>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</si>
  <si>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</si>
  <si>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</si>
  <si>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</si>
  <si>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</si>
  <si>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</si>
  <si>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 xml:space="preserve">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</si>
  <si>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</si>
  <si>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</si>
  <si>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</si>
  <si>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</si>
  <si>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</si>
  <si>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</si>
  <si>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7 页</t>
  </si>
  <si>
    <t>2021年工伤保险基金收支决算表</t>
  </si>
  <si>
    <t xml:space="preserve">       社决08表</t>
  </si>
  <si>
    <t>一、工伤保险费收入</t>
  </si>
  <si>
    <t>一、工伤保险待遇支出</t>
  </si>
  <si>
    <t>　　其中：医疗待遇支出</t>
  </si>
  <si>
    <t>二、劳动能力鉴定支出</t>
  </si>
  <si>
    <t xml:space="preserve">四、其他收入   </t>
  </si>
  <si>
    <t>三、工伤保险预防费用支出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</si>
  <si>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</si>
  <si>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</si>
  <si>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</si>
  <si>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</si>
  <si>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</si>
  <si>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</si>
  <si>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</si>
  <si>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</si>
  <si>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第 8 页</t>
  </si>
  <si>
    <t>2021年失业保险基金收支决算表</t>
  </si>
  <si>
    <t xml:space="preserve">       社决09表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</si>
  <si>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</si>
  <si>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</si>
  <si>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</si>
  <si>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</si>
  <si>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</si>
  <si>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</si>
  <si>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六、稳岗返还支出</t>
  </si>
  <si>
    <t>七、技能提升补贴支出</t>
  </si>
  <si>
    <t xml:space="preserve">八、转移支出 </t>
  </si>
  <si>
    <t>九、其他支出</t>
  </si>
  <si>
    <t>其中:失业补助金支出</t>
  </si>
  <si>
    <t xml:space="preserve">     临时生活补助支出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</si>
  <si>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</si>
  <si>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</si>
  <si>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</si>
  <si>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</si>
  <si>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</si>
  <si>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</si>
  <si>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第 9 页</t>
  </si>
  <si>
    <t>2021年社会保障基金财政专户资产负债表</t>
  </si>
  <si>
    <t xml:space="preserve"> 社决10表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</si>
  <si>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</si>
  <si>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</si>
  <si>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</si>
  <si>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</si>
  <si>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</si>
  <si>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</si>
  <si>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</si>
  <si>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</si>
  <si>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</si>
  <si>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</si>
  <si>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</si>
  <si>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</si>
  <si>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</si>
  <si>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</si>
  <si>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</si>
  <si>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第 10 页</t>
  </si>
  <si>
    <t>2021年社会保障基金财政专户收支决算表</t>
  </si>
  <si>
    <t xml:space="preserve"> 社决11表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</si>
  <si>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</si>
  <si>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</si>
  <si>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</si>
  <si>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</si>
  <si>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</si>
  <si>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</si>
  <si>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</si>
  <si>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</si>
  <si>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</si>
  <si>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</si>
  <si>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</si>
  <si>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</si>
  <si>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</si>
  <si>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第 11 页</t>
  </si>
  <si>
    <t>2021年财政对社会保险基金补助情况表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</si>
  <si>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</si>
  <si>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</si>
  <si>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</si>
  <si>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</si>
  <si>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</si>
  <si>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</si>
  <si>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</si>
  <si>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</si>
  <si>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</si>
  <si>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</si>
  <si>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</si>
  <si>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</si>
  <si>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</si>
  <si>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</si>
  <si>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</si>
  <si>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</si>
  <si>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</si>
  <si>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</si>
  <si>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</si>
  <si>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</si>
  <si>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</si>
  <si>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>四、本年预算结转</t>
  </si>
  <si>
    <t>第 12 页</t>
  </si>
  <si>
    <t>2021年地方财政对企业职工基本养老保险基金补助情况构成表</t>
  </si>
  <si>
    <t>社决附02表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</si>
  <si>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</si>
  <si>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</si>
  <si>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</si>
  <si>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</si>
  <si>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</si>
  <si>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</si>
  <si>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</si>
  <si>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三、地级</t>
  </si>
  <si>
    <t>四、县级</t>
  </si>
  <si>
    <t>第 13 页</t>
  </si>
  <si>
    <t>2021年基本养老保险基础资料表</t>
  </si>
  <si>
    <t>社决附03表</t>
  </si>
  <si>
    <t>单位</t>
  </si>
  <si>
    <t>数      量</t>
  </si>
  <si>
    <t>一、企业职工基本养老保险</t>
  </si>
  <si>
    <t xml:space="preserve">   (五)个人账户情况</t>
  </si>
  <si>
    <t>三、机关事业单位基本养老保险</t>
  </si>
  <si>
    <t xml:space="preserve">   (一)参保人员年末数</t>
  </si>
  <si>
    <t>人</t>
  </si>
  <si>
    <t xml:space="preserve">       1.建立个人账户年末人数</t>
  </si>
  <si>
    <t>　     1.在职职工</t>
  </si>
  <si>
    <t xml:space="preserve">       2.年末个人账户记账金额</t>
  </si>
  <si>
    <t>元</t>
  </si>
  <si>
    <t xml:space="preserve">         其中：个人身份参保</t>
  </si>
  <si>
    <t xml:space="preserve">   (六)基金暂存其他账户存款年末数</t>
  </si>
  <si>
    <t>　     2.退休、退职人员</t>
  </si>
  <si>
    <t>　     2.离退休人员</t>
  </si>
  <si>
    <t xml:space="preserve">       1.经办机构收入户</t>
  </si>
  <si>
    <t xml:space="preserve">         其中：当年新退休（退职）人员</t>
  </si>
  <si>
    <t>　      (1)离休人员</t>
  </si>
  <si>
    <t xml:space="preserve">       2.国库户</t>
  </si>
  <si>
    <t xml:space="preserve">   (二)缴费人员年末数</t>
  </si>
  <si>
    <t>　      (2)退休、退职人员</t>
  </si>
  <si>
    <t xml:space="preserve">   （七)中央调剂资金情况（省级专用）</t>
  </si>
  <si>
    <t xml:space="preserve">   (三)缴费基数总额</t>
  </si>
  <si>
    <t xml:space="preserve">         ①当年新增退休（退职）人员</t>
  </si>
  <si>
    <t xml:space="preserve">        （1）本年收支结余（不含中央调剂资金）</t>
  </si>
  <si>
    <t>　     1.单位</t>
  </si>
  <si>
    <t xml:space="preserve">         ②当年死亡退休（退职）人员</t>
  </si>
  <si>
    <t xml:space="preserve">        （2）中央调剂基金补助</t>
  </si>
  <si>
    <t>　     2.个人</t>
  </si>
  <si>
    <t xml:space="preserve">        （3）上解中央调剂资金</t>
  </si>
  <si>
    <t xml:space="preserve">   (四)保险费缴纳情况</t>
  </si>
  <si>
    <t xml:space="preserve">       其中：个人身份缴费</t>
  </si>
  <si>
    <t xml:space="preserve">        （4）年末滚存结余</t>
  </si>
  <si>
    <t xml:space="preserve">       1.缴纳当年基本养老保险费</t>
  </si>
  <si>
    <t xml:space="preserve">        （5）不含本年中央调剂资金年末滚存结余</t>
  </si>
  <si>
    <t xml:space="preserve">       2.欠费情况</t>
  </si>
  <si>
    <t>二、城乡居民基本养老保险</t>
  </si>
  <si>
    <t xml:space="preserve">         （1）上年末累计欠费</t>
  </si>
  <si>
    <t xml:space="preserve">     (一)参保人员年末数</t>
  </si>
  <si>
    <t xml:space="preserve">         （2）本年补缴以前年度欠费</t>
  </si>
  <si>
    <t xml:space="preserve">         其中：个人身份缴费基数总额</t>
  </si>
  <si>
    <t xml:space="preserve">     (二)缴费人员年末数</t>
  </si>
  <si>
    <t xml:space="preserve">         （3）本年新增欠费</t>
  </si>
  <si>
    <t>　　    　其中：代缴困难群体保险费人员年末数</t>
  </si>
  <si>
    <t xml:space="preserve">         （4）年末累计欠费</t>
  </si>
  <si>
    <t xml:space="preserve">     (三)养老金领取人员年末数</t>
  </si>
  <si>
    <t xml:space="preserve">       3.本年预缴以后年度基本养老保险费</t>
  </si>
  <si>
    <t>　　    　其中：当年新领取人员年末数</t>
  </si>
  <si>
    <t xml:space="preserve">       4.一次性补缴以前年度基本养老保险费</t>
  </si>
  <si>
    <t xml:space="preserve">         (1)上年末累计欠费</t>
  </si>
  <si>
    <t xml:space="preserve">   (四)个人账户情况</t>
  </si>
  <si>
    <t xml:space="preserve">         (2)本年补缴以前年度欠费</t>
  </si>
  <si>
    <t xml:space="preserve">         (3)本年新增欠费</t>
  </si>
  <si>
    <t xml:space="preserve">         (4)年末累计欠费</t>
  </si>
  <si>
    <t xml:space="preserve">   (五)基金暂存其他账户存款年末数</t>
  </si>
  <si>
    <t>第 14 页</t>
  </si>
  <si>
    <t>企业职工基本养老保险地方自行出台减收增支项目情况统计表</t>
  </si>
  <si>
    <t>社决附04表</t>
  </si>
  <si>
    <t>一、地方自行出台减收项目情况</t>
  </si>
  <si>
    <t>二、地方自行出台增支项目情况</t>
  </si>
  <si>
    <t>（一）自行降低缴费比例造成的减收</t>
  </si>
  <si>
    <t>（一）自行调整计发办法造成的增支</t>
  </si>
  <si>
    <t>（二）未按要求统一缴费基数造成的减收</t>
  </si>
  <si>
    <t>1.自行调整基础养老金计发办法造成的增支</t>
  </si>
  <si>
    <t>（三）自行出台其他项目造成的减收</t>
  </si>
  <si>
    <t>2.自行调整过渡性养老金计发办法造成的增支</t>
  </si>
  <si>
    <t>3.自行加发过渡性养老金造成的增支</t>
  </si>
  <si>
    <t>4.自行调整过渡系数或视同缴费指数造成的增支</t>
  </si>
  <si>
    <t>5.自行出台补充计发办法造成的增支</t>
  </si>
  <si>
    <t>6.自行出台其他调整计发办法造成的增支</t>
  </si>
  <si>
    <t>（二）自行调整待遇项目造成的增支</t>
  </si>
  <si>
    <t>1.对退休人员加发补贴津贴造成的增支</t>
  </si>
  <si>
    <t>2.自行设立最低养老金造成的增支</t>
  </si>
  <si>
    <t>3.发放冬季取暖补贴造成的增支</t>
  </si>
  <si>
    <t>4.对特殊人员加发待遇造成的增支</t>
  </si>
  <si>
    <t>5.自行出台其他调整待遇项目造成的增支</t>
  </si>
  <si>
    <t>（三）为不符合条件一次性补缴退休人员发放养老金造成的增支</t>
  </si>
  <si>
    <t>（四）自行出台其他项目造成的增支</t>
  </si>
  <si>
    <t>第 15 页</t>
  </si>
  <si>
    <t>2021年职工基本医疗保险基础资料表</t>
  </si>
  <si>
    <t>社决附05表</t>
  </si>
  <si>
    <t>一、参保人员年末数</t>
  </si>
  <si>
    <t xml:space="preserve">    (三)本年预缴以后年度基本医疗保险费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</si>
  <si>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</si>
  <si>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</si>
  <si>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</si>
  <si>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</si>
  <si>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</si>
  <si>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</si>
  <si>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</si>
  <si>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</si>
  <si>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</si>
  <si>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</si>
  <si>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</si>
  <si>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</si>
  <si>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</si>
  <si>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</si>
  <si>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</si>
  <si>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</si>
  <si>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</si>
  <si>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</si>
  <si>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</si>
  <si>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</si>
  <si>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</si>
  <si>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</si>
  <si>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</si>
  <si>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</si>
  <si>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</si>
  <si>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</si>
  <si>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第 16 页</t>
  </si>
  <si>
    <t>2021年城乡居民基本医疗保险基础资料表</t>
  </si>
  <si>
    <t>社决附06表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</si>
  <si>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</si>
  <si>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</si>
  <si>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</si>
  <si>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</si>
  <si>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</si>
  <si>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</si>
  <si>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</si>
  <si>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</si>
  <si>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</si>
  <si>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</si>
  <si>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</si>
  <si>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</si>
  <si>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</si>
  <si>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</si>
  <si>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</si>
  <si>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</si>
  <si>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</si>
  <si>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</si>
  <si>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</si>
  <si>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</si>
  <si>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第 17 页</t>
  </si>
  <si>
    <t>2021年工伤保险基础资料表</t>
  </si>
  <si>
    <t>社决附07表</t>
  </si>
  <si>
    <t xml:space="preserve">      3.本年新增欠费</t>
  </si>
  <si>
    <t>二、缴费人员年末数</t>
  </si>
  <si>
    <t xml:space="preserve">      4.年末累计欠费</t>
  </si>
  <si>
    <t>　（三）本年预缴以后年度工伤保险费</t>
  </si>
  <si>
    <t xml:space="preserve">  （四）一次性补缴以前年度工伤保险费</t>
  </si>
  <si>
    <t xml:space="preserve">    (一)缴纳当年工伤保险费</t>
  </si>
  <si>
    <t>五、享受工伤保险待遇全年人数</t>
  </si>
  <si>
    <t xml:space="preserve">       其中：按缴费基数缴纳的工伤保险费</t>
  </si>
  <si>
    <t>六、基金暂存其他账户存款年末数</t>
  </si>
  <si>
    <t xml:space="preserve">    （二）欠费情况</t>
  </si>
  <si>
    <t xml:space="preserve">   （一）经办机构收入户</t>
  </si>
  <si>
    <t xml:space="preserve">       1.上年末累计欠费</t>
  </si>
  <si>
    <t xml:space="preserve">   （二）国库户</t>
  </si>
  <si>
    <t xml:space="preserve">       2.本年补缴以前年度欠费</t>
  </si>
  <si>
    <t>第 18 页</t>
  </si>
  <si>
    <t>2021年失业保险基础资料表</t>
  </si>
  <si>
    <t>社决附08表</t>
  </si>
  <si>
    <t xml:space="preserve">    (三)全年领取失业保险金人月数</t>
  </si>
  <si>
    <t>人月</t>
  </si>
  <si>
    <t xml:space="preserve">    其中：实际缴费人员年末数</t>
  </si>
  <si>
    <t xml:space="preserve">    (四)月人均领取失业保险金</t>
  </si>
  <si>
    <t>元/人月</t>
  </si>
  <si>
    <t xml:space="preserve">          农民合同制工人参保人数</t>
  </si>
  <si>
    <t>五、享受其他待遇情况</t>
  </si>
  <si>
    <t>二、缴费基数总额</t>
  </si>
  <si>
    <t xml:space="preserve">    (一)代缴医疗保险费人月数</t>
  </si>
  <si>
    <t xml:space="preserve">    (二)享受职业培训和职业介绍补贴人数</t>
  </si>
  <si>
    <t xml:space="preserve">    (三)享受稳岗返还企业参加失业保险人数</t>
  </si>
  <si>
    <t xml:space="preserve">    (四)享受技能提升补贴人数</t>
  </si>
  <si>
    <t xml:space="preserve">    (一)上年末累计欠费</t>
  </si>
  <si>
    <t xml:space="preserve">    (五)享受农民合同制工人一次性生活补助人数</t>
  </si>
  <si>
    <t xml:space="preserve">    (二)本年补缴以前年度欠费</t>
  </si>
  <si>
    <t xml:space="preserve">    (六)全年享受失业补助金人数</t>
  </si>
  <si>
    <t xml:space="preserve">    (三)本年新增欠费</t>
  </si>
  <si>
    <t xml:space="preserve">    (七)全年享受临时生活补助人数</t>
  </si>
  <si>
    <t xml:space="preserve">    (四)年末累计欠费</t>
  </si>
  <si>
    <t xml:space="preserve">    (八)享受其他促进就业支出人数</t>
  </si>
  <si>
    <t>四、领取失业保险金情况</t>
  </si>
  <si>
    <t xml:space="preserve">    (一)领取失业保险金年末人数</t>
  </si>
  <si>
    <t xml:space="preserve">    (二)全年领取失业保险金人数</t>
  </si>
  <si>
    <t>第 19 页</t>
  </si>
  <si>
    <t>2021年社会保险补充资料表</t>
  </si>
  <si>
    <t xml:space="preserve">    社决附09表</t>
  </si>
  <si>
    <t>单位:人、元、元/年</t>
  </si>
  <si>
    <t>全年平均数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</si>
  <si>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</si>
  <si>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</si>
  <si>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</si>
  <si>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</si>
  <si>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</si>
  <si>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</si>
  <si>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</si>
  <si>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</si>
  <si>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</si>
  <si>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</si>
  <si>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</si>
  <si>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</si>
  <si>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</si>
  <si>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</si>
  <si>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</si>
  <si>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</si>
  <si>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</si>
  <si>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</si>
  <si>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</si>
  <si>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</si>
  <si>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</si>
  <si>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</si>
  <si>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</si>
  <si>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</si>
  <si>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</si>
  <si>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</si>
  <si>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</si>
  <si>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</si>
  <si>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</si>
  <si>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（二）对基础养老金年补贴标准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</si>
  <si>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</si>
  <si>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</si>
  <si>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</si>
  <si>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</si>
  <si>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</si>
  <si>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</si>
  <si>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</si>
  <si>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</si>
  <si>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</si>
  <si>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第 20 页</t>
  </si>
  <si>
    <t>2021年社会保险补充资料表续</t>
  </si>
  <si>
    <t>社决附10表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</si>
  <si>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</si>
  <si>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</si>
  <si>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</si>
  <si>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</si>
  <si>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</si>
  <si>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</si>
  <si>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</si>
  <si>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</si>
  <si>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</si>
  <si>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4.新冠病毒疫苗及接种费用支出</t>
  </si>
  <si>
    <t xml:space="preserve">          5.经营困难且恢复有望
            企业稳岗返还支出</t>
  </si>
  <si>
    <t xml:space="preserve">          6.失业补助金支出</t>
  </si>
  <si>
    <t xml:space="preserve">          7.临时生活补助支出</t>
  </si>
  <si>
    <t xml:space="preserve">          8.其他</t>
  </si>
  <si>
    <t>三、暂付款</t>
  </si>
  <si>
    <t xml:space="preserve">    其中：1.委托上级投资</t>
  </si>
  <si>
    <t xml:space="preserve">          2.异地就医预付金</t>
  </si>
  <si>
    <t xml:space="preserve">          3.预付医疗机构</t>
  </si>
  <si>
    <t xml:space="preserve">          4.药品集中带量采购资金</t>
  </si>
  <si>
    <t xml:space="preserve">          5.先行支付待遇</t>
  </si>
  <si>
    <t xml:space="preserve">          6.其他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</si>
  <si>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</si>
  <si>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</si>
  <si>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</si>
  <si>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</si>
  <si>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</si>
  <si>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 xml:space="preserve">          5.其他</t>
  </si>
  <si>
    <t>第 21 页</t>
  </si>
  <si>
    <t>2021年机关事业单位职业年金情况表</t>
  </si>
  <si>
    <t xml:space="preserve"> 社决附11表</t>
  </si>
  <si>
    <t>数    量</t>
  </si>
  <si>
    <t>一、机关事业单位职业年金收支情况</t>
  </si>
  <si>
    <t xml:space="preserve">   （四）本年收支结余</t>
  </si>
  <si>
    <t xml:space="preserve">   （一）上年结余</t>
  </si>
  <si>
    <t xml:space="preserve">   （五）年末滚存结余</t>
  </si>
  <si>
    <t xml:space="preserve">   （二）本年收入</t>
  </si>
  <si>
    <t>二、机关事业单位职业年金参保人员年末数</t>
  </si>
  <si>
    <t xml:space="preserve">         1.缴费收入</t>
  </si>
  <si>
    <t xml:space="preserve">   （一）在职职工</t>
  </si>
  <si>
    <t xml:space="preserve">         2.实际投资收益</t>
  </si>
  <si>
    <t xml:space="preserve">   （二）退休人员</t>
  </si>
  <si>
    <t xml:space="preserve">         3.记实记账利息收入</t>
  </si>
  <si>
    <t>三、机关事业单位职业年金年金记账金额</t>
  </si>
  <si>
    <t xml:space="preserve">  （三）本年支出</t>
  </si>
  <si>
    <t xml:space="preserve">   （一）记账本金年末余额</t>
  </si>
  <si>
    <t xml:space="preserve">        其中：职业年金待遇支出</t>
  </si>
  <si>
    <t xml:space="preserve">   （二）记账利息年末余额</t>
  </si>
  <si>
    <t>第 22 页</t>
  </si>
  <si>
    <t>2021年公务员医疗补助情况表</t>
  </si>
  <si>
    <t>社决附12表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</si>
  <si>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</si>
  <si>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</si>
  <si>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</si>
  <si>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</si>
  <si>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</si>
  <si>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</si>
  <si>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</si>
  <si>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23 页</t>
  </si>
  <si>
    <t>2021年社会保险统筹情况表</t>
  </si>
  <si>
    <t xml:space="preserve">    社决附13表</t>
  </si>
  <si>
    <t>险      种</t>
  </si>
  <si>
    <t>省级统收统支（省本级填报，满足条件填“1”，否则不填）</t>
  </si>
  <si>
    <t>省级调剂（省本级填报，满足条件填“1”，否则不填）</t>
  </si>
  <si>
    <t>市级统收统支（市本级填报，满足条件填“1”，否则不填）</t>
  </si>
  <si>
    <t>市级调剂（市本级填报，满足条件填“1”，否则不填）</t>
  </si>
  <si>
    <t>县级统筹（各单位填报，满足条件填“1”，否则不填）</t>
  </si>
  <si>
    <t>企业职工基本养老保险</t>
  </si>
  <si>
    <t>城乡居民基本养老保险</t>
  </si>
  <si>
    <t>机关事业单位基本养老保险</t>
  </si>
  <si>
    <t>职工基本医疗保险</t>
  </si>
  <si>
    <t>城乡居民基本医疗保险</t>
  </si>
  <si>
    <t>工伤保险</t>
  </si>
  <si>
    <t>失业保险</t>
  </si>
  <si>
    <t>第 24 页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</si>
</sst>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0_ ;\-0;;"/>
    <numFmt numFmtId="178" formatCode="#,##0.00_ ;\-#,##0.00"/>
    <numFmt numFmtId="179" formatCode="#,##0.00_ ;\-#,##0.00;;"/>
    <numFmt numFmtId="180" formatCode="#,##0_ ;\-#,##0;;"/>
    <numFmt numFmtId="181" formatCode="0.00_ ;\-0.00;;"/>
  </numFmts>
  <fonts count="40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6"/>
      <color indexed="8"/>
      <name val="宋体"/>
      <charset val="1"/>
    </font>
    <font>
      <sz val="10"/>
      <name val="宋体"/>
      <charset val="1"/>
    </font>
    <font>
      <sz val="13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b/>
      <sz val="10"/>
      <color indexed="8"/>
      <name val="宋体"/>
      <charset val="1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name val="宋体"/>
      <charset val="1"/>
    </font>
    <font>
      <b/>
      <sz val="29"/>
      <name val="宋体"/>
      <charset val="1"/>
    </font>
    <font>
      <b/>
      <sz val="27"/>
      <color indexed="8"/>
      <name val="宋体"/>
      <charset val="1"/>
    </font>
    <font>
      <sz val="9"/>
      <color indexed="8"/>
      <name val="宋体"/>
      <charset val="1"/>
    </font>
    <font>
      <b/>
      <sz val="9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b/>
      <sz val="10"/>
      <name val="宋体"/>
      <charset val="1"/>
    </font>
    <font>
      <b/>
      <sz val="22"/>
      <color indexed="8"/>
      <name val="宋体"/>
      <charset val="1"/>
    </font>
    <font>
      <sz val="29"/>
      <color indexed="8"/>
      <name val="宋体"/>
      <charset val="1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31" applyNumberFormat="0" applyAlignment="0" applyProtection="0">
      <alignment vertical="center"/>
    </xf>
    <xf numFmtId="0" fontId="34" fillId="14" borderId="27" applyNumberFormat="0" applyAlignment="0" applyProtection="0">
      <alignment vertical="center"/>
    </xf>
    <xf numFmtId="0" fontId="35" fillId="15" borderId="32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/>
  </cellStyleXfs>
  <cellXfs count="242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6" fillId="2" borderId="1" xfId="49" applyFont="1" applyFill="1" applyBorder="1" applyAlignment="1">
      <alignment horizontal="right" vertical="center"/>
    </xf>
    <xf numFmtId="0" fontId="7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vertical="center"/>
    </xf>
    <xf numFmtId="176" fontId="5" fillId="2" borderId="2" xfId="49" applyNumberFormat="1" applyFont="1" applyFill="1" applyBorder="1" applyAlignment="1">
      <alignment horizontal="right" vertical="center"/>
    </xf>
    <xf numFmtId="178" fontId="5" fillId="2" borderId="2" xfId="49" applyNumberFormat="1" applyFont="1" applyFill="1" applyBorder="1" applyAlignment="1">
      <alignment horizontal="right" vertical="center"/>
    </xf>
    <xf numFmtId="0" fontId="5" fillId="2" borderId="0" xfId="49" applyFont="1" applyFill="1"/>
    <xf numFmtId="0" fontId="6" fillId="2" borderId="3" xfId="49" applyFont="1" applyFill="1" applyBorder="1" applyAlignment="1">
      <alignment horizontal="right" vertical="center"/>
    </xf>
    <xf numFmtId="49" fontId="8" fillId="2" borderId="0" xfId="49" applyNumberFormat="1" applyFont="1" applyFill="1" applyAlignment="1">
      <alignment horizontal="center" vertical="center"/>
    </xf>
    <xf numFmtId="0" fontId="8" fillId="2" borderId="0" xfId="49" applyFont="1" applyFill="1" applyAlignment="1">
      <alignment horizontal="center" vertical="center"/>
    </xf>
    <xf numFmtId="49" fontId="9" fillId="2" borderId="1" xfId="49" applyNumberFormat="1" applyFont="1" applyFill="1" applyBorder="1" applyAlignment="1">
      <alignment vertical="center"/>
    </xf>
    <xf numFmtId="49" fontId="9" fillId="2" borderId="1" xfId="49" applyNumberFormat="1" applyFont="1" applyFill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center" vertical="center" wrapText="1"/>
    </xf>
    <xf numFmtId="49" fontId="9" fillId="2" borderId="4" xfId="49" applyNumberFormat="1" applyFont="1" applyFill="1" applyBorder="1" applyAlignment="1">
      <alignment horizontal="left" vertical="center"/>
    </xf>
    <xf numFmtId="49" fontId="9" fillId="2" borderId="4" xfId="49" applyNumberFormat="1" applyFont="1" applyFill="1" applyBorder="1" applyAlignment="1">
      <alignment horizontal="center" vertical="center"/>
    </xf>
    <xf numFmtId="49" fontId="9" fillId="2" borderId="5" xfId="49" applyNumberFormat="1" applyFont="1" applyFill="1" applyBorder="1" applyAlignment="1">
      <alignment horizontal="left" vertical="center"/>
    </xf>
    <xf numFmtId="49" fontId="9" fillId="2" borderId="5" xfId="49" applyNumberFormat="1" applyFont="1" applyFill="1" applyBorder="1" applyAlignment="1">
      <alignment horizontal="center" vertical="center" wrapText="1"/>
    </xf>
    <xf numFmtId="179" fontId="9" fillId="2" borderId="5" xfId="49" applyNumberFormat="1" applyFont="1" applyFill="1" applyBorder="1" applyAlignment="1">
      <alignment horizontal="right" vertical="center"/>
    </xf>
    <xf numFmtId="179" fontId="9" fillId="3" borderId="5" xfId="49" applyNumberFormat="1" applyFont="1" applyFill="1" applyBorder="1" applyAlignment="1">
      <alignment horizontal="right" vertical="center"/>
    </xf>
    <xf numFmtId="180" fontId="9" fillId="2" borderId="5" xfId="49" applyNumberFormat="1" applyFont="1" applyFill="1" applyBorder="1" applyAlignment="1">
      <alignment horizontal="right" vertical="center"/>
    </xf>
    <xf numFmtId="0" fontId="9" fillId="2" borderId="6" xfId="49" applyFont="1" applyFill="1" applyBorder="1" applyAlignment="1">
      <alignment vertical="center"/>
    </xf>
    <xf numFmtId="49" fontId="9" fillId="2" borderId="6" xfId="49" applyNumberFormat="1" applyFont="1" applyFill="1" applyBorder="1" applyAlignment="1">
      <alignment horizontal="right" vertical="center"/>
    </xf>
    <xf numFmtId="49" fontId="9" fillId="2" borderId="7" xfId="49" applyNumberFormat="1" applyFont="1" applyFill="1" applyBorder="1" applyAlignment="1">
      <alignment vertical="center"/>
    </xf>
    <xf numFmtId="49" fontId="9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/>
    <xf numFmtId="49" fontId="9" fillId="2" borderId="7" xfId="49" applyNumberFormat="1" applyFont="1" applyFill="1" applyBorder="1" applyAlignment="1">
      <alignment horizontal="right" vertical="center"/>
    </xf>
    <xf numFmtId="49" fontId="10" fillId="2" borderId="5" xfId="49" applyNumberFormat="1" applyFont="1" applyFill="1" applyBorder="1" applyAlignment="1">
      <alignment horizontal="center" vertical="center" wrapText="1"/>
    </xf>
    <xf numFmtId="49" fontId="9" fillId="2" borderId="5" xfId="49" applyNumberFormat="1" applyFont="1" applyFill="1" applyBorder="1" applyAlignment="1">
      <alignment horizontal="center" vertical="center"/>
    </xf>
    <xf numFmtId="49" fontId="9" fillId="2" borderId="5" xfId="49" applyNumberFormat="1" applyFont="1" applyFill="1" applyBorder="1" applyAlignment="1">
      <alignment vertical="center"/>
    </xf>
    <xf numFmtId="0" fontId="11" fillId="2" borderId="6" xfId="49" applyFont="1" applyFill="1" applyBorder="1"/>
    <xf numFmtId="0" fontId="11" fillId="2" borderId="6" xfId="49" applyFont="1" applyFill="1" applyBorder="1" applyAlignment="1">
      <alignment horizontal="center"/>
    </xf>
    <xf numFmtId="0" fontId="9" fillId="2" borderId="6" xfId="49" applyFont="1" applyFill="1" applyBorder="1" applyAlignment="1">
      <alignment horizontal="right" vertical="center"/>
    </xf>
    <xf numFmtId="0" fontId="12" fillId="2" borderId="0" xfId="49" applyFont="1" applyFill="1" applyAlignment="1">
      <alignment horizontal="center" vertical="center"/>
    </xf>
    <xf numFmtId="49" fontId="9" fillId="2" borderId="7" xfId="49" applyNumberFormat="1" applyFont="1" applyFill="1" applyBorder="1" applyAlignment="1">
      <alignment horizontal="left" vertical="center" wrapText="1"/>
    </xf>
    <xf numFmtId="0" fontId="11" fillId="2" borderId="7" xfId="49" applyFont="1" applyFill="1" applyBorder="1" applyAlignment="1">
      <alignment vertical="center"/>
    </xf>
    <xf numFmtId="0" fontId="11" fillId="2" borderId="7" xfId="49" applyFont="1" applyFill="1" applyBorder="1" applyAlignment="1">
      <alignment horizontal="center" vertical="center"/>
    </xf>
    <xf numFmtId="49" fontId="10" fillId="2" borderId="5" xfId="49" applyNumberFormat="1" applyFont="1" applyFill="1" applyBorder="1" applyAlignment="1">
      <alignment horizontal="center" vertical="center"/>
    </xf>
    <xf numFmtId="49" fontId="9" fillId="2" borderId="5" xfId="49" applyNumberFormat="1" applyFont="1" applyFill="1" applyBorder="1" applyAlignment="1">
      <alignment vertical="center" wrapText="1"/>
    </xf>
    <xf numFmtId="49" fontId="11" fillId="2" borderId="6" xfId="49" applyNumberFormat="1" applyFont="1" applyFill="1" applyBorder="1" applyAlignment="1">
      <alignment vertical="center"/>
    </xf>
    <xf numFmtId="0" fontId="11" fillId="2" borderId="6" xfId="49" applyFont="1" applyFill="1" applyBorder="1" applyAlignment="1">
      <alignment vertical="center"/>
    </xf>
    <xf numFmtId="0" fontId="11" fillId="2" borderId="6" xfId="49" applyFont="1" applyFill="1" applyBorder="1" applyAlignment="1">
      <alignment horizontal="center" vertical="center"/>
    </xf>
    <xf numFmtId="0" fontId="9" fillId="2" borderId="0" xfId="49" applyFont="1" applyFill="1" applyAlignment="1">
      <alignment horizontal="right"/>
    </xf>
    <xf numFmtId="0" fontId="9" fillId="2" borderId="7" xfId="49" applyFont="1" applyFill="1" applyBorder="1" applyAlignment="1">
      <alignment horizontal="right" vertical="center"/>
    </xf>
    <xf numFmtId="0" fontId="8" fillId="2" borderId="8" xfId="49" applyFont="1" applyFill="1" applyBorder="1" applyAlignment="1">
      <alignment horizontal="center" vertical="center"/>
    </xf>
    <xf numFmtId="49" fontId="9" fillId="2" borderId="0" xfId="49" applyNumberFormat="1" applyFont="1" applyFill="1" applyAlignment="1">
      <alignment vertical="center"/>
    </xf>
    <xf numFmtId="49" fontId="9" fillId="2" borderId="8" xfId="49" applyNumberFormat="1" applyFont="1" applyFill="1" applyBorder="1" applyAlignment="1">
      <alignment horizontal="right" vertical="center"/>
    </xf>
    <xf numFmtId="49" fontId="9" fillId="2" borderId="1" xfId="49" applyNumberFormat="1" applyFont="1" applyFill="1" applyBorder="1"/>
    <xf numFmtId="49" fontId="9" fillId="2" borderId="9" xfId="49" applyNumberFormat="1" applyFont="1" applyFill="1" applyBorder="1" applyAlignment="1">
      <alignment horizontal="right" vertical="center"/>
    </xf>
    <xf numFmtId="49" fontId="10" fillId="2" borderId="10" xfId="49" applyNumberFormat="1" applyFont="1" applyFill="1" applyBorder="1" applyAlignment="1">
      <alignment horizontal="center" vertical="center"/>
    </xf>
    <xf numFmtId="49" fontId="9" fillId="2" borderId="10" xfId="49" applyNumberFormat="1" applyFont="1" applyFill="1" applyBorder="1" applyAlignment="1">
      <alignment vertical="center"/>
    </xf>
    <xf numFmtId="180" fontId="9" fillId="3" borderId="5" xfId="49" applyNumberFormat="1" applyFont="1" applyFill="1" applyBorder="1" applyAlignment="1">
      <alignment horizontal="right" vertical="center"/>
    </xf>
    <xf numFmtId="180" fontId="6" fillId="2" borderId="9" xfId="49" applyNumberFormat="1" applyFont="1" applyFill="1" applyBorder="1" applyAlignment="1">
      <alignment horizontal="right" vertical="center"/>
    </xf>
    <xf numFmtId="178" fontId="6" fillId="3" borderId="5" xfId="49" applyNumberFormat="1" applyFont="1" applyFill="1" applyBorder="1" applyAlignment="1">
      <alignment horizontal="right" vertical="center"/>
    </xf>
    <xf numFmtId="49" fontId="6" fillId="2" borderId="5" xfId="49" applyNumberFormat="1" applyFont="1" applyFill="1" applyBorder="1" applyAlignment="1">
      <alignment horizontal="center" vertical="center"/>
    </xf>
    <xf numFmtId="180" fontId="6" fillId="3" borderId="5" xfId="49" applyNumberFormat="1" applyFont="1" applyFill="1" applyBorder="1" applyAlignment="1">
      <alignment horizontal="right" vertical="center"/>
    </xf>
    <xf numFmtId="180" fontId="6" fillId="2" borderId="5" xfId="49" applyNumberFormat="1" applyFont="1" applyFill="1" applyBorder="1" applyAlignment="1">
      <alignment horizontal="right" vertical="center"/>
    </xf>
    <xf numFmtId="179" fontId="9" fillId="2" borderId="5" xfId="49" applyNumberFormat="1" applyFont="1" applyFill="1" applyBorder="1" applyAlignment="1">
      <alignment horizontal="center" vertical="center"/>
    </xf>
    <xf numFmtId="179" fontId="6" fillId="3" borderId="5" xfId="49" applyNumberFormat="1" applyFont="1" applyFill="1" applyBorder="1" applyAlignment="1">
      <alignment horizontal="right" vertical="center"/>
    </xf>
    <xf numFmtId="179" fontId="6" fillId="2" borderId="5" xfId="49" applyNumberFormat="1" applyFont="1" applyFill="1" applyBorder="1" applyAlignment="1">
      <alignment horizontal="right" vertical="center"/>
    </xf>
    <xf numFmtId="49" fontId="9" fillId="2" borderId="11" xfId="49" applyNumberFormat="1" applyFont="1" applyFill="1" applyBorder="1" applyAlignment="1">
      <alignment vertical="center"/>
    </xf>
    <xf numFmtId="49" fontId="9" fillId="2" borderId="12" xfId="49" applyNumberFormat="1" applyFont="1" applyFill="1" applyBorder="1" applyAlignment="1">
      <alignment vertical="center"/>
    </xf>
    <xf numFmtId="179" fontId="9" fillId="2" borderId="9" xfId="49" applyNumberFormat="1" applyFont="1" applyFill="1" applyBorder="1" applyAlignment="1">
      <alignment horizontal="right" vertical="center"/>
    </xf>
    <xf numFmtId="49" fontId="9" fillId="2" borderId="13" xfId="49" applyNumberFormat="1" applyFont="1" applyFill="1" applyBorder="1" applyAlignment="1">
      <alignment vertical="center"/>
    </xf>
    <xf numFmtId="180" fontId="6" fillId="2" borderId="14" xfId="49" applyNumberFormat="1" applyFont="1" applyFill="1" applyBorder="1" applyAlignment="1">
      <alignment horizontal="right" vertical="center"/>
    </xf>
    <xf numFmtId="49" fontId="9" fillId="2" borderId="6" xfId="49" applyNumberFormat="1" applyFont="1" applyFill="1" applyBorder="1" applyAlignment="1">
      <alignment vertical="center"/>
    </xf>
    <xf numFmtId="49" fontId="13" fillId="2" borderId="0" xfId="49" applyNumberFormat="1" applyFont="1" applyFill="1" applyAlignment="1">
      <alignment horizontal="center" vertical="center"/>
    </xf>
    <xf numFmtId="0" fontId="13" fillId="2" borderId="0" xfId="49" applyFont="1" applyFill="1" applyAlignment="1">
      <alignment horizontal="center" vertical="center"/>
    </xf>
    <xf numFmtId="49" fontId="10" fillId="2" borderId="2" xfId="49" applyNumberFormat="1" applyFont="1" applyFill="1" applyBorder="1" applyAlignment="1">
      <alignment horizontal="center" vertical="center"/>
    </xf>
    <xf numFmtId="49" fontId="10" fillId="2" borderId="4" xfId="49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vertical="center"/>
    </xf>
    <xf numFmtId="49" fontId="9" fillId="2" borderId="2" xfId="49" applyNumberFormat="1" applyFont="1" applyFill="1" applyBorder="1" applyAlignment="1">
      <alignment horizontal="center" vertical="center"/>
    </xf>
    <xf numFmtId="180" fontId="9" fillId="2" borderId="10" xfId="49" applyNumberFormat="1" applyFont="1" applyFill="1" applyBorder="1" applyAlignment="1">
      <alignment horizontal="right" vertical="center"/>
    </xf>
    <xf numFmtId="49" fontId="5" fillId="2" borderId="5" xfId="49" applyNumberFormat="1" applyFont="1" applyFill="1" applyBorder="1" applyAlignment="1">
      <alignment horizontal="left" vertical="center"/>
    </xf>
    <xf numFmtId="49" fontId="5" fillId="2" borderId="15" xfId="49" applyNumberFormat="1" applyFont="1" applyFill="1" applyBorder="1" applyAlignment="1">
      <alignment horizontal="center" vertical="center"/>
    </xf>
    <xf numFmtId="180" fontId="9" fillId="2" borderId="16" xfId="49" applyNumberFormat="1" applyFont="1" applyFill="1" applyBorder="1" applyAlignment="1">
      <alignment horizontal="right" vertical="center"/>
    </xf>
    <xf numFmtId="49" fontId="5" fillId="2" borderId="17" xfId="49" applyNumberFormat="1" applyFont="1" applyFill="1" applyBorder="1" applyAlignment="1">
      <alignment horizontal="center" vertical="center"/>
    </xf>
    <xf numFmtId="179" fontId="9" fillId="3" borderId="2" xfId="49" applyNumberFormat="1" applyFont="1" applyFill="1" applyBorder="1" applyAlignment="1">
      <alignment horizontal="right" vertical="center"/>
    </xf>
    <xf numFmtId="49" fontId="9" fillId="2" borderId="4" xfId="49" applyNumberFormat="1" applyFont="1" applyFill="1" applyBorder="1" applyAlignment="1">
      <alignment vertical="center"/>
    </xf>
    <xf numFmtId="180" fontId="9" fillId="2" borderId="2" xfId="49" applyNumberFormat="1" applyFont="1" applyFill="1" applyBorder="1" applyAlignment="1">
      <alignment horizontal="right" vertical="center"/>
    </xf>
    <xf numFmtId="49" fontId="9" fillId="2" borderId="18" xfId="49" applyNumberFormat="1" applyFont="1" applyFill="1" applyBorder="1" applyAlignment="1">
      <alignment vertical="center"/>
    </xf>
    <xf numFmtId="49" fontId="9" fillId="2" borderId="4" xfId="49" applyNumberFormat="1" applyFont="1" applyFill="1" applyBorder="1" applyAlignment="1">
      <alignment horizontal="center" vertical="center" wrapText="1"/>
    </xf>
    <xf numFmtId="49" fontId="9" fillId="2" borderId="16" xfId="49" applyNumberFormat="1" applyFont="1" applyFill="1" applyBorder="1" applyAlignment="1">
      <alignment vertical="center"/>
    </xf>
    <xf numFmtId="49" fontId="9" fillId="2" borderId="16" xfId="49" applyNumberFormat="1" applyFont="1" applyFill="1" applyBorder="1" applyAlignment="1">
      <alignment horizontal="center" vertical="center"/>
    </xf>
    <xf numFmtId="49" fontId="9" fillId="2" borderId="18" xfId="49" applyNumberFormat="1" applyFont="1" applyFill="1" applyBorder="1" applyAlignment="1">
      <alignment horizontal="center" vertical="center"/>
    </xf>
    <xf numFmtId="179" fontId="9" fillId="2" borderId="18" xfId="49" applyNumberFormat="1" applyFont="1" applyFill="1" applyBorder="1" applyAlignment="1">
      <alignment horizontal="right" vertical="center"/>
    </xf>
    <xf numFmtId="179" fontId="9" fillId="2" borderId="16" xfId="49" applyNumberFormat="1" applyFont="1" applyFill="1" applyBorder="1" applyAlignment="1">
      <alignment horizontal="right" vertical="center"/>
    </xf>
    <xf numFmtId="49" fontId="9" fillId="2" borderId="2" xfId="49" applyNumberFormat="1" applyFont="1" applyFill="1" applyBorder="1" applyAlignment="1">
      <alignment horizontal="center" vertical="center" wrapText="1"/>
    </xf>
    <xf numFmtId="179" fontId="9" fillId="3" borderId="4" xfId="49" applyNumberFormat="1" applyFont="1" applyFill="1" applyBorder="1" applyAlignment="1">
      <alignment horizontal="right" vertical="center"/>
    </xf>
    <xf numFmtId="180" fontId="9" fillId="2" borderId="4" xfId="49" applyNumberFormat="1" applyFont="1" applyFill="1" applyBorder="1" applyAlignment="1">
      <alignment horizontal="right" vertical="center"/>
    </xf>
    <xf numFmtId="0" fontId="9" fillId="2" borderId="6" xfId="49" applyFont="1" applyFill="1" applyBorder="1" applyAlignment="1">
      <alignment horizontal="center" vertical="center"/>
    </xf>
    <xf numFmtId="49" fontId="9" fillId="2" borderId="2" xfId="49" applyNumberFormat="1" applyFont="1" applyFill="1" applyBorder="1" applyAlignment="1">
      <alignment horizontal="left" vertical="center" wrapText="1"/>
    </xf>
    <xf numFmtId="49" fontId="9" fillId="2" borderId="19" xfId="49" applyNumberFormat="1" applyFont="1" applyFill="1" applyBorder="1" applyAlignment="1">
      <alignment vertical="center"/>
    </xf>
    <xf numFmtId="179" fontId="9" fillId="2" borderId="2" xfId="49" applyNumberFormat="1" applyFont="1" applyFill="1" applyBorder="1" applyAlignment="1">
      <alignment horizontal="right" vertical="center"/>
    </xf>
    <xf numFmtId="179" fontId="9" fillId="2" borderId="4" xfId="49" applyNumberFormat="1" applyFont="1" applyFill="1" applyBorder="1" applyAlignment="1">
      <alignment horizontal="right" vertical="center"/>
    </xf>
    <xf numFmtId="49" fontId="9" fillId="2" borderId="1" xfId="49" applyNumberFormat="1" applyFont="1" applyFill="1" applyBorder="1" applyAlignment="1">
      <alignment horizontal="left" vertical="center" wrapText="1"/>
    </xf>
    <xf numFmtId="49" fontId="10" fillId="2" borderId="4" xfId="49" applyNumberFormat="1" applyFont="1" applyFill="1" applyBorder="1" applyAlignment="1">
      <alignment horizontal="center" vertical="center"/>
    </xf>
    <xf numFmtId="49" fontId="9" fillId="2" borderId="10" xfId="49" applyNumberFormat="1" applyFont="1" applyFill="1" applyBorder="1" applyAlignment="1">
      <alignment horizontal="center" vertical="center"/>
    </xf>
    <xf numFmtId="49" fontId="5" fillId="2" borderId="20" xfId="49" applyNumberFormat="1" applyFont="1" applyFill="1" applyBorder="1" applyAlignment="1">
      <alignment horizontal="center" vertical="center"/>
    </xf>
    <xf numFmtId="179" fontId="9" fillId="2" borderId="2" xfId="49" applyNumberFormat="1" applyFont="1" applyFill="1" applyBorder="1" applyAlignment="1">
      <alignment horizontal="center" vertical="center"/>
    </xf>
    <xf numFmtId="49" fontId="9" fillId="2" borderId="11" xfId="49" applyNumberFormat="1" applyFont="1" applyFill="1" applyBorder="1" applyAlignment="1">
      <alignment horizontal="center" vertical="center"/>
    </xf>
    <xf numFmtId="179" fontId="9" fillId="2" borderId="10" xfId="49" applyNumberFormat="1" applyFont="1" applyFill="1" applyBorder="1" applyAlignment="1">
      <alignment horizontal="center" vertical="center"/>
    </xf>
    <xf numFmtId="179" fontId="9" fillId="2" borderId="20" xfId="49" applyNumberFormat="1" applyFont="1" applyFill="1" applyBorder="1" applyAlignment="1">
      <alignment horizontal="right" vertical="center"/>
    </xf>
    <xf numFmtId="179" fontId="9" fillId="2" borderId="10" xfId="49" applyNumberFormat="1" applyFont="1" applyFill="1" applyBorder="1" applyAlignment="1">
      <alignment horizontal="right" vertical="center"/>
    </xf>
    <xf numFmtId="179" fontId="9" fillId="2" borderId="4" xfId="49" applyNumberFormat="1" applyFont="1" applyFill="1" applyBorder="1" applyAlignment="1">
      <alignment horizontal="center" vertical="center"/>
    </xf>
    <xf numFmtId="179" fontId="9" fillId="2" borderId="11" xfId="49" applyNumberFormat="1" applyFont="1" applyFill="1" applyBorder="1" applyAlignment="1">
      <alignment horizontal="right" vertical="center"/>
    </xf>
    <xf numFmtId="179" fontId="9" fillId="2" borderId="20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179" fontId="5" fillId="2" borderId="17" xfId="49" applyNumberFormat="1" applyFont="1" applyFill="1" applyBorder="1" applyAlignment="1">
      <alignment horizontal="right" vertical="center"/>
    </xf>
    <xf numFmtId="179" fontId="9" fillId="3" borderId="10" xfId="49" applyNumberFormat="1" applyFont="1" applyFill="1" applyBorder="1" applyAlignment="1">
      <alignment horizontal="right" vertical="center"/>
    </xf>
    <xf numFmtId="179" fontId="9" fillId="3" borderId="11" xfId="49" applyNumberFormat="1" applyFont="1" applyFill="1" applyBorder="1" applyAlignment="1">
      <alignment horizontal="right" vertical="center"/>
    </xf>
    <xf numFmtId="0" fontId="9" fillId="2" borderId="5" xfId="49" applyFont="1" applyFill="1" applyBorder="1" applyAlignment="1">
      <alignment horizontal="center" vertical="center"/>
    </xf>
    <xf numFmtId="179" fontId="5" fillId="2" borderId="15" xfId="49" applyNumberFormat="1" applyFont="1" applyFill="1" applyBorder="1" applyAlignment="1">
      <alignment horizontal="right" vertical="center"/>
    </xf>
    <xf numFmtId="180" fontId="9" fillId="2" borderId="20" xfId="49" applyNumberFormat="1" applyFont="1" applyFill="1" applyBorder="1" applyAlignment="1">
      <alignment horizontal="right" vertical="center"/>
    </xf>
    <xf numFmtId="179" fontId="9" fillId="2" borderId="15" xfId="49" applyNumberFormat="1" applyFont="1" applyFill="1" applyBorder="1" applyAlignment="1">
      <alignment horizontal="right" vertical="center"/>
    </xf>
    <xf numFmtId="0" fontId="9" fillId="2" borderId="6" xfId="49" applyFont="1" applyFill="1" applyBorder="1" applyAlignment="1">
      <alignment horizontal="left" vertical="center"/>
    </xf>
    <xf numFmtId="178" fontId="9" fillId="2" borderId="6" xfId="49" applyNumberFormat="1" applyFont="1" applyFill="1" applyBorder="1" applyAlignment="1">
      <alignment horizontal="right" vertical="center"/>
    </xf>
    <xf numFmtId="180" fontId="9" fillId="3" borderId="2" xfId="49" applyNumberFormat="1" applyFont="1" applyFill="1" applyBorder="1" applyAlignment="1">
      <alignment horizontal="right" vertical="center"/>
    </xf>
    <xf numFmtId="49" fontId="9" fillId="2" borderId="2" xfId="49" applyNumberFormat="1" applyFont="1" applyFill="1" applyBorder="1" applyAlignment="1">
      <alignment horizontal="left" vertical="center"/>
    </xf>
    <xf numFmtId="49" fontId="9" fillId="2" borderId="16" xfId="49" applyNumberFormat="1" applyFont="1" applyFill="1" applyBorder="1" applyAlignment="1">
      <alignment horizontal="left" vertical="center"/>
    </xf>
    <xf numFmtId="49" fontId="9" fillId="2" borderId="16" xfId="49" applyNumberFormat="1" applyFont="1" applyFill="1" applyBorder="1" applyAlignment="1">
      <alignment horizontal="center" vertical="center" wrapText="1"/>
    </xf>
    <xf numFmtId="0" fontId="14" fillId="2" borderId="0" xfId="49" applyFont="1" applyFill="1" applyAlignment="1">
      <alignment horizontal="right" vertical="center" wrapText="1"/>
    </xf>
    <xf numFmtId="49" fontId="14" fillId="2" borderId="1" xfId="49" applyNumberFormat="1" applyFont="1" applyFill="1" applyBorder="1" applyAlignment="1">
      <alignment horizontal="left" vertical="center" wrapText="1"/>
    </xf>
    <xf numFmtId="0" fontId="14" fillId="2" borderId="1" xfId="49" applyFont="1" applyFill="1" applyBorder="1" applyAlignment="1">
      <alignment vertical="center" wrapText="1"/>
    </xf>
    <xf numFmtId="0" fontId="14" fillId="2" borderId="1" xfId="49" applyFont="1" applyFill="1" applyBorder="1"/>
    <xf numFmtId="0" fontId="14" fillId="2" borderId="1" xfId="49" applyFont="1" applyFill="1" applyBorder="1" applyAlignment="1">
      <alignment horizontal="right" vertical="center" wrapText="1"/>
    </xf>
    <xf numFmtId="0" fontId="15" fillId="2" borderId="2" xfId="49" applyFont="1" applyFill="1" applyBorder="1" applyAlignment="1">
      <alignment horizontal="center" vertical="center" wrapText="1"/>
    </xf>
    <xf numFmtId="0" fontId="14" fillId="2" borderId="2" xfId="49" applyFont="1" applyFill="1" applyBorder="1" applyAlignment="1">
      <alignment vertical="center"/>
    </xf>
    <xf numFmtId="181" fontId="14" fillId="4" borderId="2" xfId="49" applyNumberFormat="1" applyFont="1" applyFill="1" applyBorder="1" applyAlignment="1">
      <alignment horizontal="right" vertical="center"/>
    </xf>
    <xf numFmtId="179" fontId="14" fillId="4" borderId="2" xfId="49" applyNumberFormat="1" applyFont="1" applyFill="1" applyBorder="1" applyAlignment="1">
      <alignment horizontal="right" vertical="center"/>
    </xf>
    <xf numFmtId="181" fontId="14" fillId="2" borderId="2" xfId="49" applyNumberFormat="1" applyFont="1" applyFill="1" applyBorder="1" applyAlignment="1">
      <alignment horizontal="right" vertical="center"/>
    </xf>
    <xf numFmtId="179" fontId="14" fillId="2" borderId="2" xfId="49" applyNumberFormat="1" applyFont="1" applyFill="1" applyBorder="1" applyAlignment="1">
      <alignment horizontal="right" vertical="center"/>
    </xf>
    <xf numFmtId="181" fontId="14" fillId="2" borderId="2" xfId="49" applyNumberFormat="1" applyFont="1" applyFill="1" applyBorder="1" applyAlignment="1">
      <alignment horizontal="center" vertical="center"/>
    </xf>
    <xf numFmtId="0" fontId="14" fillId="2" borderId="3" xfId="49" applyFont="1" applyFill="1" applyBorder="1"/>
    <xf numFmtId="0" fontId="14" fillId="2" borderId="3" xfId="49" applyFont="1" applyFill="1" applyBorder="1" applyAlignment="1">
      <alignment horizontal="right" vertical="center" wrapText="1"/>
    </xf>
    <xf numFmtId="49" fontId="8" fillId="2" borderId="0" xfId="49" applyNumberFormat="1" applyFont="1" applyFill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9" fillId="2" borderId="1" xfId="49" applyFont="1" applyFill="1" applyBorder="1" applyAlignment="1">
      <alignment vertical="center" wrapText="1"/>
    </xf>
    <xf numFmtId="49" fontId="3" fillId="2" borderId="1" xfId="49" applyNumberFormat="1" applyFont="1" applyFill="1" applyBorder="1"/>
    <xf numFmtId="0" fontId="3" fillId="2" borderId="1" xfId="49" applyFont="1" applyFill="1" applyBorder="1"/>
    <xf numFmtId="49" fontId="9" fillId="2" borderId="1" xfId="49" applyNumberFormat="1" applyFont="1" applyFill="1" applyBorder="1" applyAlignment="1">
      <alignment vertical="center" wrapText="1"/>
    </xf>
    <xf numFmtId="0" fontId="9" fillId="2" borderId="1" xfId="49" applyFont="1" applyFill="1" applyBorder="1" applyAlignment="1">
      <alignment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2" borderId="10" xfId="49" applyFont="1" applyFill="1" applyBorder="1" applyAlignment="1">
      <alignment horizontal="center" vertical="center" wrapText="1"/>
    </xf>
    <xf numFmtId="49" fontId="10" fillId="2" borderId="21" xfId="49" applyNumberFormat="1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/>
    </xf>
    <xf numFmtId="49" fontId="11" fillId="2" borderId="6" xfId="49" applyNumberFormat="1" applyFont="1" applyFill="1" applyBorder="1"/>
    <xf numFmtId="49" fontId="9" fillId="2" borderId="6" xfId="49" applyNumberFormat="1" applyFont="1" applyFill="1" applyBorder="1"/>
    <xf numFmtId="0" fontId="9" fillId="2" borderId="1" xfId="49" applyFont="1" applyFill="1" applyBorder="1" applyAlignment="1">
      <alignment horizontal="right" vertical="center" wrapText="1"/>
    </xf>
    <xf numFmtId="180" fontId="9" fillId="3" borderId="10" xfId="49" applyNumberFormat="1" applyFont="1" applyFill="1" applyBorder="1" applyAlignment="1">
      <alignment horizontal="right" vertical="center"/>
    </xf>
    <xf numFmtId="49" fontId="9" fillId="2" borderId="6" xfId="49" applyNumberFormat="1" applyFont="1" applyFill="1" applyBorder="1" applyAlignment="1">
      <alignment horizontal="right" vertical="center" wrapText="1"/>
    </xf>
    <xf numFmtId="0" fontId="6" fillId="2" borderId="0" xfId="49" applyFont="1" applyFill="1" applyAlignment="1">
      <alignment vertical="center"/>
    </xf>
    <xf numFmtId="0" fontId="6" fillId="2" borderId="0" xfId="49" applyFont="1" applyFill="1" applyAlignment="1">
      <alignment horizontal="right" vertical="center"/>
    </xf>
    <xf numFmtId="49" fontId="6" fillId="2" borderId="1" xfId="49" applyNumberFormat="1" applyFont="1" applyFill="1" applyBorder="1" applyAlignment="1">
      <alignment horizontal="left" vertical="center" wrapText="1"/>
    </xf>
    <xf numFmtId="0" fontId="16" fillId="2" borderId="2" xfId="49" applyFont="1" applyFill="1" applyBorder="1" applyAlignment="1">
      <alignment horizontal="center" vertical="center"/>
    </xf>
    <xf numFmtId="0" fontId="16" fillId="2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vertical="center"/>
    </xf>
    <xf numFmtId="179" fontId="6" fillId="4" borderId="2" xfId="49" applyNumberFormat="1" applyFont="1" applyFill="1" applyBorder="1" applyAlignment="1">
      <alignment horizontal="right" vertical="center"/>
    </xf>
    <xf numFmtId="179" fontId="6" fillId="2" borderId="2" xfId="49" applyNumberFormat="1" applyFont="1" applyFill="1" applyBorder="1" applyAlignment="1">
      <alignment horizontal="right" vertical="center"/>
    </xf>
    <xf numFmtId="0" fontId="17" fillId="2" borderId="0" xfId="49" applyFont="1" applyFill="1"/>
    <xf numFmtId="49" fontId="9" fillId="2" borderId="0" xfId="49" applyNumberFormat="1" applyFont="1" applyFill="1" applyAlignment="1">
      <alignment horizontal="right" vertical="center"/>
    </xf>
    <xf numFmtId="49" fontId="9" fillId="2" borderId="2" xfId="49" applyNumberFormat="1" applyFont="1" applyFill="1" applyBorder="1" applyAlignment="1">
      <alignment vertical="center" wrapText="1"/>
    </xf>
    <xf numFmtId="179" fontId="9" fillId="3" borderId="10" xfId="49" applyNumberFormat="1" applyFont="1" applyFill="1" applyBorder="1" applyAlignment="1">
      <alignment horizontal="center" vertical="center"/>
    </xf>
    <xf numFmtId="0" fontId="10" fillId="2" borderId="5" xfId="49" applyFont="1" applyFill="1" applyBorder="1" applyAlignment="1">
      <alignment horizontal="center" vertical="center" wrapText="1"/>
    </xf>
    <xf numFmtId="49" fontId="9" fillId="2" borderId="4" xfId="49" applyNumberFormat="1" applyFont="1" applyFill="1" applyBorder="1" applyAlignment="1">
      <alignment vertical="center" wrapText="1"/>
    </xf>
    <xf numFmtId="179" fontId="9" fillId="3" borderId="16" xfId="49" applyNumberFormat="1" applyFont="1" applyFill="1" applyBorder="1" applyAlignment="1">
      <alignment horizontal="right" vertical="center"/>
    </xf>
    <xf numFmtId="49" fontId="10" fillId="2" borderId="21" xfId="49" applyNumberFormat="1" applyFont="1" applyFill="1" applyBorder="1" applyAlignment="1">
      <alignment horizontal="center" vertical="center"/>
    </xf>
    <xf numFmtId="179" fontId="9" fillId="3" borderId="21" xfId="49" applyNumberFormat="1" applyFont="1" applyFill="1" applyBorder="1" applyAlignment="1">
      <alignment horizontal="right" vertical="center"/>
    </xf>
    <xf numFmtId="179" fontId="9" fillId="3" borderId="22" xfId="49" applyNumberFormat="1" applyFont="1" applyFill="1" applyBorder="1" applyAlignment="1">
      <alignment horizontal="right" vertical="center"/>
    </xf>
    <xf numFmtId="179" fontId="9" fillId="3" borderId="15" xfId="49" applyNumberFormat="1" applyFont="1" applyFill="1" applyBorder="1" applyAlignment="1">
      <alignment horizontal="right" vertical="center"/>
    </xf>
    <xf numFmtId="179" fontId="9" fillId="3" borderId="17" xfId="49" applyNumberFormat="1" applyFont="1" applyFill="1" applyBorder="1" applyAlignment="1">
      <alignment horizontal="right" vertical="center"/>
    </xf>
    <xf numFmtId="49" fontId="11" fillId="2" borderId="0" xfId="49" applyNumberFormat="1" applyFont="1" applyFill="1"/>
    <xf numFmtId="0" fontId="9" fillId="2" borderId="0" xfId="49" applyFont="1" applyFill="1" applyAlignment="1">
      <alignment vertical="center"/>
    </xf>
    <xf numFmtId="0" fontId="9" fillId="2" borderId="0" xfId="49" applyFont="1" applyFill="1" applyAlignment="1">
      <alignment horizontal="right" vertical="center"/>
    </xf>
    <xf numFmtId="0" fontId="9" fillId="2" borderId="1" xfId="49" applyFont="1" applyFill="1" applyBorder="1" applyAlignment="1">
      <alignment horizontal="right" vertical="center"/>
    </xf>
    <xf numFmtId="49" fontId="14" fillId="2" borderId="0" xfId="49" applyNumberFormat="1" applyFont="1" applyFill="1" applyAlignment="1">
      <alignment vertical="center"/>
    </xf>
    <xf numFmtId="49" fontId="9" fillId="2" borderId="1" xfId="49" applyNumberFormat="1" applyFont="1" applyFill="1" applyBorder="1" applyAlignment="1">
      <alignment horizontal="left" vertical="center"/>
    </xf>
    <xf numFmtId="0" fontId="9" fillId="2" borderId="2" xfId="49" applyFont="1" applyFill="1" applyBorder="1" applyAlignment="1">
      <alignment vertical="center"/>
    </xf>
    <xf numFmtId="49" fontId="10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/>
    <xf numFmtId="49" fontId="9" fillId="2" borderId="0" xfId="49" applyNumberFormat="1" applyFont="1" applyFill="1" applyAlignment="1">
      <alignment horizontal="right"/>
    </xf>
    <xf numFmtId="49" fontId="9" fillId="2" borderId="1" xfId="49" applyNumberFormat="1" applyFont="1" applyFill="1" applyBorder="1" applyAlignment="1">
      <alignment horizontal="right"/>
    </xf>
    <xf numFmtId="179" fontId="9" fillId="3" borderId="20" xfId="49" applyNumberFormat="1" applyFont="1" applyFill="1" applyBorder="1" applyAlignment="1">
      <alignment horizontal="right" vertical="center"/>
    </xf>
    <xf numFmtId="0" fontId="9" fillId="2" borderId="4" xfId="49" applyFont="1" applyFill="1" applyBorder="1" applyAlignment="1">
      <alignment vertical="center"/>
    </xf>
    <xf numFmtId="0" fontId="9" fillId="2" borderId="16" xfId="49" applyFont="1" applyFill="1" applyBorder="1" applyAlignment="1">
      <alignment vertical="center"/>
    </xf>
    <xf numFmtId="0" fontId="9" fillId="2" borderId="4" xfId="49" applyFont="1" applyFill="1" applyBorder="1" applyAlignment="1">
      <alignment vertical="center" wrapText="1"/>
    </xf>
    <xf numFmtId="0" fontId="9" fillId="2" borderId="18" xfId="49" applyFont="1" applyFill="1" applyBorder="1" applyAlignment="1">
      <alignment vertical="center" wrapText="1"/>
    </xf>
    <xf numFmtId="49" fontId="9" fillId="2" borderId="21" xfId="49" applyNumberFormat="1" applyFont="1" applyFill="1" applyBorder="1" applyAlignment="1">
      <alignment horizontal="center" vertical="center"/>
    </xf>
    <xf numFmtId="0" fontId="9" fillId="2" borderId="10" xfId="49" applyFont="1" applyFill="1" applyBorder="1" applyAlignment="1">
      <alignment vertical="center"/>
    </xf>
    <xf numFmtId="49" fontId="9" fillId="2" borderId="23" xfId="49" applyNumberFormat="1" applyFont="1" applyFill="1" applyBorder="1" applyAlignment="1">
      <alignment vertical="center"/>
    </xf>
    <xf numFmtId="49" fontId="9" fillId="2" borderId="21" xfId="49" applyNumberFormat="1" applyFont="1" applyFill="1" applyBorder="1" applyAlignment="1">
      <alignment vertical="center"/>
    </xf>
    <xf numFmtId="0" fontId="9" fillId="2" borderId="11" xfId="49" applyFont="1" applyFill="1" applyBorder="1" applyAlignment="1">
      <alignment vertical="center"/>
    </xf>
    <xf numFmtId="0" fontId="9" fillId="2" borderId="10" xfId="49" applyFont="1" applyFill="1" applyBorder="1" applyAlignment="1">
      <alignment horizontal="center" vertical="center"/>
    </xf>
    <xf numFmtId="0" fontId="11" fillId="2" borderId="0" xfId="49" applyFont="1" applyFill="1"/>
    <xf numFmtId="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9" fillId="2" borderId="0" xfId="49" applyNumberFormat="1" applyFont="1" applyFill="1" applyAlignment="1">
      <alignment horizontal="center" vertical="center"/>
    </xf>
    <xf numFmtId="49" fontId="9" fillId="2" borderId="0" xfId="49" applyNumberFormat="1" applyFont="1" applyFill="1" applyAlignment="1">
      <alignment horizontal="left" vertical="center"/>
    </xf>
    <xf numFmtId="49" fontId="9" fillId="2" borderId="0" xfId="49" applyNumberFormat="1" applyFont="1" applyFill="1" applyAlignment="1">
      <alignment horizontal="right" vertical="center" wrapText="1"/>
    </xf>
    <xf numFmtId="49" fontId="10" fillId="2" borderId="19" xfId="49" applyNumberFormat="1" applyFont="1" applyFill="1" applyBorder="1" applyAlignment="1">
      <alignment horizontal="center" vertical="center" wrapText="1"/>
    </xf>
    <xf numFmtId="49" fontId="9" fillId="2" borderId="24" xfId="49" applyNumberFormat="1" applyFont="1" applyFill="1" applyBorder="1" applyAlignment="1">
      <alignment horizontal="left" vertical="center"/>
    </xf>
    <xf numFmtId="0" fontId="10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/>
    </xf>
    <xf numFmtId="0" fontId="10" fillId="2" borderId="10" xfId="49" applyFont="1" applyFill="1" applyBorder="1" applyAlignment="1">
      <alignment horizontal="center" vertical="center"/>
    </xf>
    <xf numFmtId="49" fontId="10" fillId="2" borderId="10" xfId="49" applyNumberFormat="1" applyFont="1" applyFill="1" applyBorder="1" applyAlignment="1">
      <alignment horizontal="center" vertical="center" wrapText="1"/>
    </xf>
    <xf numFmtId="179" fontId="9" fillId="2" borderId="21" xfId="49" applyNumberFormat="1" applyFont="1" applyFill="1" applyBorder="1" applyAlignment="1">
      <alignment horizontal="right" vertical="center"/>
    </xf>
    <xf numFmtId="0" fontId="9" fillId="2" borderId="3" xfId="49" applyFont="1" applyFill="1" applyBorder="1" applyAlignment="1">
      <alignment horizontal="right" vertical="center"/>
    </xf>
    <xf numFmtId="0" fontId="19" fillId="2" borderId="0" xfId="49" applyFont="1" applyFill="1" applyAlignment="1">
      <alignment horizontal="center" vertical="center"/>
    </xf>
    <xf numFmtId="0" fontId="3" fillId="0" borderId="0" xfId="49" applyFont="1" applyFill="1"/>
    <xf numFmtId="0" fontId="4" fillId="2" borderId="0" xfId="49" applyFont="1" applyFill="1" applyAlignment="1">
      <alignment horizontal="center" vertical="center"/>
    </xf>
    <xf numFmtId="49" fontId="9" fillId="0" borderId="0" xfId="49" applyNumberFormat="1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0" fontId="8" fillId="2" borderId="0" xfId="49" applyFont="1" applyFill="1"/>
    <xf numFmtId="0" fontId="14" fillId="2" borderId="0" xfId="49" applyFont="1" applyFill="1"/>
    <xf numFmtId="0" fontId="9" fillId="2" borderId="0" xfId="49" applyFont="1" applyFill="1"/>
    <xf numFmtId="177" fontId="9" fillId="2" borderId="25" xfId="49" applyNumberFormat="1" applyFont="1" applyFill="1" applyBorder="1" applyAlignment="1">
      <alignment horizontal="center"/>
    </xf>
    <xf numFmtId="49" fontId="9" fillId="2" borderId="0" xfId="49" applyNumberFormat="1" applyFont="1" applyFill="1"/>
    <xf numFmtId="14" fontId="9" fillId="2" borderId="26" xfId="49" applyNumberFormat="1" applyFont="1" applyFill="1" applyBorder="1"/>
    <xf numFmtId="0" fontId="9" fillId="2" borderId="0" xfId="49" applyFont="1" applyFill="1" applyAlignment="1">
      <alignment horizontal="left"/>
    </xf>
    <xf numFmtId="49" fontId="9" fillId="2" borderId="25" xfId="49" applyNumberFormat="1" applyFont="1" applyFill="1" applyBorder="1"/>
    <xf numFmtId="0" fontId="9" fillId="2" borderId="25" xfId="49" applyFont="1" applyFill="1" applyBorder="1"/>
    <xf numFmtId="14" fontId="9" fillId="2" borderId="0" xfId="49" applyNumberFormat="1" applyFont="1" applyFill="1"/>
    <xf numFmtId="49" fontId="9" fillId="2" borderId="26" xfId="49" applyNumberFormat="1" applyFont="1" applyFill="1" applyBorder="1"/>
    <xf numFmtId="0" fontId="3" fillId="2" borderId="0" xfId="49" applyFont="1" applyFill="1" applyAlignment="1">
      <alignment horizontal="left"/>
    </xf>
    <xf numFmtId="49" fontId="9" fillId="2" borderId="25" xfId="49" applyNumberFormat="1" applyFont="1" applyFill="1" applyBorder="1" applyAlignment="1">
      <alignment horizontal="center" vertical="center"/>
    </xf>
    <xf numFmtId="0" fontId="9" fillId="2" borderId="26" xfId="49" applyFont="1" applyFill="1" applyBorder="1"/>
    <xf numFmtId="0" fontId="9" fillId="2" borderId="0" xfId="49" applyFont="1" applyFill="1" applyAlignment="1">
      <alignment horizontal="center"/>
    </xf>
    <xf numFmtId="0" fontId="9" fillId="2" borderId="0" xfId="49" applyFont="1" applyFill="1" applyAlignment="1">
      <alignment horizontal="left" wrapText="1"/>
    </xf>
    <xf numFmtId="0" fontId="14" fillId="2" borderId="0" xfId="49" applyFont="1" applyFill="1" applyAlignment="1">
      <alignment horizontal="left"/>
    </xf>
    <xf numFmtId="0" fontId="14" fillId="2" borderId="26" xfId="49" applyFont="1" applyFill="1" applyBorder="1"/>
    <xf numFmtId="0" fontId="14" fillId="2" borderId="0" xfId="49" applyFont="1" applyFill="1" applyAlignment="1">
      <alignment horizontal="center"/>
    </xf>
    <xf numFmtId="0" fontId="3" fillId="2" borderId="0" xfId="49" applyFont="1" applyFill="1" applyAlignment="1">
      <alignment horizontal="center"/>
    </xf>
    <xf numFmtId="0" fontId="20" fillId="2" borderId="0" xfId="49" applyFont="1" applyFill="1" applyAlignment="1">
      <alignment horizontal="center" vertical="center"/>
    </xf>
    <xf numFmtId="0" fontId="6" fillId="2" borderId="0" xfId="49" applyFont="1" applyFill="1"/>
    <xf numFmtId="49" fontId="6" fillId="2" borderId="0" xfId="49" applyNumberFormat="1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showGridLines="0" zoomScalePageLayoutView="60" workbookViewId="0">
      <pane topLeftCell="A2" activePane="bottomRight" state="frozen"/>
      <selection activeCell="A1" sqref="A1"/>
    </sheetView>
  </sheetViews>
  <sheetFormatPr defaultColWidth="8" defaultRowHeight="14.25"/>
  <cols>
    <col min="1" max="1" width="9.46666666666667" style="1"/>
    <col min="2" max="2" width="9.89166666666667" style="1"/>
    <col min="3" max="3" width="12.6166666666667" style="1"/>
    <col min="4" max="4" width="8" style="1" hidden="1"/>
    <col min="5" max="5" width="27.1083333333333" style="1"/>
    <col min="6" max="6" width="15.775" style="1"/>
    <col min="7" max="7" width="13.9083333333333" style="1"/>
    <col min="8" max="8" width="4.875" style="1"/>
    <col min="9" max="9" width="8.6" style="1"/>
    <col min="10" max="10" width="4.73333333333333" style="1"/>
    <col min="11" max="11" width="9.175" style="1"/>
    <col min="12" max="12" width="8.31666666666667" style="1"/>
    <col min="13" max="13" width="17.7833333333333" style="1"/>
    <col min="14" max="14" width="3.15" style="1"/>
  </cols>
  <sheetData>
    <row r="1" ht="17.2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7.25" customHeight="1" spans="1:14">
      <c r="A2" s="15" t="s">
        <v>0</v>
      </c>
      <c r="B2" s="219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39"/>
    </row>
    <row r="3" ht="19.5" customHeight="1" spans="1:14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ht="19.5" customHeight="1" spans="1:14">
      <c r="A4" s="221"/>
      <c r="B4" s="48"/>
      <c r="C4" s="48"/>
      <c r="D4" s="48"/>
      <c r="E4" s="48"/>
      <c r="F4" s="48" t="s">
        <v>1</v>
      </c>
      <c r="G4" s="222">
        <v>0</v>
      </c>
      <c r="H4" s="221" t="s">
        <v>2</v>
      </c>
      <c r="I4" s="222">
        <v>0</v>
      </c>
      <c r="J4" s="221" t="s">
        <v>3</v>
      </c>
      <c r="K4" s="222">
        <v>0</v>
      </c>
      <c r="L4" s="221" t="s">
        <v>4</v>
      </c>
      <c r="M4" s="221"/>
      <c r="N4" s="240"/>
    </row>
    <row r="5" ht="19.5" customHeight="1" spans="1:14">
      <c r="A5" s="221"/>
      <c r="B5" s="221"/>
      <c r="C5" s="221"/>
      <c r="D5" s="223"/>
      <c r="E5" s="223"/>
      <c r="F5" s="221"/>
      <c r="G5" s="224"/>
      <c r="H5" s="221"/>
      <c r="I5" s="224"/>
      <c r="J5" s="221"/>
      <c r="K5" s="224"/>
      <c r="L5" s="221"/>
      <c r="M5" s="221"/>
      <c r="N5" s="240"/>
    </row>
    <row r="6" ht="19.5" customHeight="1" spans="1:14">
      <c r="A6" s="225" t="s">
        <v>5</v>
      </c>
      <c r="B6" s="225"/>
      <c r="C6" s="225"/>
      <c r="D6" s="226" t="s">
        <v>6</v>
      </c>
      <c r="E6" s="227"/>
      <c r="F6" s="221"/>
      <c r="G6" s="228"/>
      <c r="H6" s="221"/>
      <c r="I6" s="228"/>
      <c r="J6" s="221"/>
      <c r="K6" s="228"/>
      <c r="L6" s="221"/>
      <c r="M6" s="221"/>
      <c r="N6" s="240"/>
    </row>
    <row r="7" ht="19.5" customHeight="1" spans="1:14">
      <c r="A7" s="225"/>
      <c r="B7" s="225"/>
      <c r="C7" s="225"/>
      <c r="D7" s="229"/>
      <c r="E7" s="229"/>
      <c r="F7" s="221"/>
      <c r="G7" s="228"/>
      <c r="H7" s="221"/>
      <c r="I7" s="228"/>
      <c r="J7" s="221"/>
      <c r="K7" s="228"/>
      <c r="L7" s="221"/>
      <c r="M7" s="221"/>
      <c r="N7" s="240"/>
    </row>
    <row r="8" ht="19.5" customHeight="1" spans="1:14">
      <c r="A8" s="225" t="s">
        <v>7</v>
      </c>
      <c r="B8" s="225"/>
      <c r="C8" s="225"/>
      <c r="D8" s="226" t="s">
        <v>8</v>
      </c>
      <c r="E8" s="227"/>
      <c r="F8" s="3"/>
      <c r="G8" s="3"/>
      <c r="H8" s="3"/>
      <c r="I8" s="3"/>
      <c r="J8" s="3"/>
      <c r="K8" s="3"/>
      <c r="L8" s="3"/>
      <c r="M8" s="221"/>
      <c r="N8" s="240"/>
    </row>
    <row r="9" ht="19.5" customHeight="1" spans="1:14">
      <c r="A9" s="230"/>
      <c r="B9" s="230"/>
      <c r="C9" s="230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19.5" customHeight="1" spans="1:14">
      <c r="A10" s="225" t="s">
        <v>9</v>
      </c>
      <c r="B10" s="225"/>
      <c r="C10" s="225"/>
      <c r="D10" s="226" t="s">
        <v>10</v>
      </c>
      <c r="E10" s="227"/>
      <c r="F10" s="48" t="s">
        <v>11</v>
      </c>
      <c r="G10" s="231">
        <v>0</v>
      </c>
      <c r="H10" s="221" t="s">
        <v>2</v>
      </c>
      <c r="I10" s="231">
        <v>0</v>
      </c>
      <c r="J10" s="221" t="s">
        <v>3</v>
      </c>
      <c r="K10" s="231">
        <v>0</v>
      </c>
      <c r="L10" s="221" t="s">
        <v>4</v>
      </c>
      <c r="M10" s="3"/>
      <c r="N10" s="3"/>
    </row>
    <row r="11" ht="19.5" customHeight="1" spans="1:14">
      <c r="A11" s="230"/>
      <c r="B11" s="230"/>
      <c r="C11" s="230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ht="19.5" customHeight="1" spans="1:14">
      <c r="A12" s="225" t="s">
        <v>12</v>
      </c>
      <c r="B12" s="225"/>
      <c r="C12" s="225"/>
      <c r="D12" s="226" t="s">
        <v>13</v>
      </c>
      <c r="E12" s="227"/>
      <c r="F12" s="3"/>
      <c r="G12" s="3"/>
      <c r="H12" s="3"/>
      <c r="I12" s="3"/>
      <c r="J12" s="3"/>
      <c r="K12" s="3"/>
      <c r="L12" s="3"/>
      <c r="M12" s="3"/>
      <c r="N12" s="3"/>
    </row>
    <row r="13" ht="19.5" customHeight="1" spans="1:14">
      <c r="A13" s="221"/>
      <c r="B13" s="221"/>
      <c r="C13" s="221"/>
      <c r="D13" s="232"/>
      <c r="E13" s="232"/>
      <c r="F13" s="221"/>
      <c r="G13" s="221"/>
      <c r="H13" s="221"/>
      <c r="I13" s="221"/>
      <c r="J13" s="221"/>
      <c r="K13" s="221"/>
      <c r="L13" s="221"/>
      <c r="M13" s="221"/>
      <c r="N13" s="240"/>
    </row>
    <row r="14" ht="19.5" customHeight="1" spans="1:14">
      <c r="A14" s="225" t="s">
        <v>14</v>
      </c>
      <c r="B14" s="225"/>
      <c r="C14" s="225"/>
      <c r="D14" s="225"/>
      <c r="E14" s="226"/>
      <c r="F14" s="233" t="s">
        <v>15</v>
      </c>
      <c r="G14" s="233"/>
      <c r="H14" s="226"/>
      <c r="I14" s="227"/>
      <c r="J14" s="227"/>
      <c r="K14" s="48" t="s">
        <v>16</v>
      </c>
      <c r="L14" s="48"/>
      <c r="M14" s="226" t="s">
        <v>17</v>
      </c>
      <c r="N14" s="241"/>
    </row>
    <row r="15" ht="19.5" customHeight="1" spans="1:14">
      <c r="A15" s="221"/>
      <c r="B15" s="221"/>
      <c r="C15" s="221"/>
      <c r="D15" s="221"/>
      <c r="E15" s="229"/>
      <c r="F15" s="233"/>
      <c r="G15" s="233"/>
      <c r="H15" s="229"/>
      <c r="I15" s="229"/>
      <c r="J15" s="229"/>
      <c r="K15" s="221"/>
      <c r="L15" s="221"/>
      <c r="M15" s="229"/>
      <c r="N15" s="241"/>
    </row>
    <row r="16" ht="33" customHeight="1" spans="1:14">
      <c r="A16" s="234" t="s">
        <v>18</v>
      </c>
      <c r="B16" s="234"/>
      <c r="C16" s="234"/>
      <c r="D16" s="234"/>
      <c r="E16" s="226"/>
      <c r="F16" s="233" t="s">
        <v>15</v>
      </c>
      <c r="G16" s="233"/>
      <c r="H16" s="226"/>
      <c r="I16" s="227"/>
      <c r="J16" s="227"/>
      <c r="K16" s="48" t="s">
        <v>16</v>
      </c>
      <c r="L16" s="48"/>
      <c r="M16" s="226" t="s">
        <v>19</v>
      </c>
      <c r="N16" s="241"/>
    </row>
    <row r="17" ht="19.5" customHeight="1" spans="1:14">
      <c r="A17" s="235"/>
      <c r="B17" s="235"/>
      <c r="C17" s="235"/>
      <c r="D17" s="235"/>
      <c r="E17" s="236"/>
      <c r="F17" s="237"/>
      <c r="G17" s="237"/>
      <c r="H17" s="236"/>
      <c r="I17" s="236"/>
      <c r="J17" s="236"/>
      <c r="K17" s="220"/>
      <c r="L17" s="220"/>
      <c r="M17" s="236"/>
      <c r="N17" s="220"/>
    </row>
    <row r="18" ht="19.5" customHeight="1" spans="1:14">
      <c r="A18" s="225" t="s">
        <v>20</v>
      </c>
      <c r="B18" s="225"/>
      <c r="C18" s="225"/>
      <c r="D18" s="225"/>
      <c r="E18" s="226"/>
      <c r="F18" s="233" t="s">
        <v>15</v>
      </c>
      <c r="G18" s="233"/>
      <c r="H18" s="226"/>
      <c r="I18" s="227"/>
      <c r="J18" s="227"/>
      <c r="K18" s="48" t="s">
        <v>16</v>
      </c>
      <c r="L18" s="48"/>
      <c r="M18" s="226" t="s">
        <v>21</v>
      </c>
      <c r="N18" s="3"/>
    </row>
    <row r="19" ht="19.5" customHeight="1" spans="1:14">
      <c r="A19" s="230"/>
      <c r="B19" s="230"/>
      <c r="C19" s="230"/>
      <c r="D19" s="230"/>
      <c r="E19" s="3"/>
      <c r="F19" s="238"/>
      <c r="G19" s="238"/>
      <c r="H19" s="3"/>
      <c r="I19" s="3"/>
      <c r="J19" s="3"/>
      <c r="K19" s="3"/>
      <c r="L19" s="3"/>
      <c r="M19" s="3"/>
      <c r="N19" s="3"/>
    </row>
    <row r="20" ht="19.5" customHeight="1" spans="1:14">
      <c r="A20" s="225" t="s">
        <v>22</v>
      </c>
      <c r="B20" s="225"/>
      <c r="C20" s="225"/>
      <c r="D20" s="225"/>
      <c r="E20" s="226"/>
      <c r="F20" s="233" t="s">
        <v>23</v>
      </c>
      <c r="G20" s="233"/>
      <c r="H20" s="226"/>
      <c r="I20" s="227"/>
      <c r="J20" s="227"/>
      <c r="K20" s="48" t="s">
        <v>16</v>
      </c>
      <c r="L20" s="48"/>
      <c r="M20" s="226"/>
      <c r="N20" s="220"/>
    </row>
    <row r="21" ht="19.5" customHeight="1" spans="1:14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</row>
  </sheetData>
  <mergeCells count="27">
    <mergeCell ref="A2:M2"/>
    <mergeCell ref="B4:C4"/>
    <mergeCell ref="D4:E4"/>
    <mergeCell ref="A6:C6"/>
    <mergeCell ref="D6:E6"/>
    <mergeCell ref="A8:C8"/>
    <mergeCell ref="D8:E8"/>
    <mergeCell ref="A10:C10"/>
    <mergeCell ref="D10:E10"/>
    <mergeCell ref="A12:C12"/>
    <mergeCell ref="D12:E12"/>
    <mergeCell ref="A14:D14"/>
    <mergeCell ref="F14:G14"/>
    <mergeCell ref="H14:J14"/>
    <mergeCell ref="K14:L14"/>
    <mergeCell ref="A16:D16"/>
    <mergeCell ref="F16:G16"/>
    <mergeCell ref="H16:J16"/>
    <mergeCell ref="K16:L16"/>
    <mergeCell ref="A18:D18"/>
    <mergeCell ref="F18:G18"/>
    <mergeCell ref="H18:J18"/>
    <mergeCell ref="K18:L18"/>
    <mergeCell ref="A20:D20"/>
    <mergeCell ref="F20:G20"/>
    <mergeCell ref="H20:J20"/>
    <mergeCell ref="K20:L20"/>
  </mergeCells>
  <printOptions horizontalCentered="1"/>
  <pageMargins left="0.393700787401575" right="0.393700787401575" top="0.393700787401575" bottom="0.393700787401575" header="0.51181" footer="0.51181"/>
  <pageSetup paperSize="9" scale="88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zoomScalePageLayoutView="6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1.55" style="1"/>
  </cols>
  <sheetData>
    <row r="1" ht="48" customHeight="1" spans="1:4">
      <c r="A1" s="14" t="s">
        <v>213</v>
      </c>
      <c r="B1" s="15"/>
      <c r="C1" s="15"/>
      <c r="D1" s="15"/>
    </row>
    <row r="2" customHeight="1" spans="1:4">
      <c r="A2" s="182"/>
      <c r="B2" s="182"/>
      <c r="C2" s="182"/>
      <c r="D2" s="182"/>
    </row>
    <row r="3" ht="19.5" customHeight="1" spans="1:4">
      <c r="A3" s="51"/>
      <c r="B3" s="51"/>
      <c r="C3" s="51"/>
      <c r="D3" s="167" t="s">
        <v>214</v>
      </c>
    </row>
    <row r="4" ht="19.5" customHeight="1" spans="1:4">
      <c r="A4" s="16" t="s">
        <v>51</v>
      </c>
      <c r="B4" s="16"/>
      <c r="C4" s="183"/>
      <c r="D4" s="18" t="s">
        <v>52</v>
      </c>
    </row>
    <row r="5" ht="28.5" customHeight="1" spans="1:4">
      <c r="A5" s="19" t="s">
        <v>53</v>
      </c>
      <c r="B5" s="19" t="s">
        <v>106</v>
      </c>
      <c r="C5" s="19" t="s">
        <v>53</v>
      </c>
      <c r="D5" s="19" t="s">
        <v>106</v>
      </c>
    </row>
    <row r="6" ht="28.5" customHeight="1" spans="1:4">
      <c r="A6" s="76" t="s">
        <v>215</v>
      </c>
      <c r="B6" s="99">
        <v>12857699.16</v>
      </c>
      <c r="C6" s="184" t="s">
        <v>216</v>
      </c>
      <c r="D6" s="99">
        <v>22067673.4</v>
      </c>
    </row>
    <row r="7" ht="28.5" customHeight="1" spans="1:4">
      <c r="A7" s="76" t="s">
        <v>109</v>
      </c>
      <c r="B7" s="99">
        <v>5000000</v>
      </c>
      <c r="C7" s="184" t="s">
        <v>217</v>
      </c>
      <c r="D7" s="99">
        <v>2590499.01</v>
      </c>
    </row>
    <row r="8" ht="28.5" customHeight="1" spans="1:4">
      <c r="A8" s="76" t="s">
        <v>111</v>
      </c>
      <c r="B8" s="99">
        <v>82600.78</v>
      </c>
      <c r="C8" s="184" t="s">
        <v>218</v>
      </c>
      <c r="D8" s="99">
        <v>0</v>
      </c>
    </row>
    <row r="9" ht="28.5" customHeight="1" spans="1:4">
      <c r="A9" s="76" t="s">
        <v>219</v>
      </c>
      <c r="B9" s="99">
        <v>0</v>
      </c>
      <c r="C9" s="184" t="s">
        <v>220</v>
      </c>
      <c r="D9" s="99">
        <v>0</v>
      </c>
    </row>
    <row r="10" ht="28.5" customHeight="1" spans="1:4">
      <c r="A10" s="77" t="s">
        <v>71</v>
      </c>
      <c r="B10" s="77" t="s">
        <v>71</v>
      </c>
      <c r="C10" s="184" t="s">
        <v>221</v>
      </c>
      <c r="D10" s="99">
        <v>438.98</v>
      </c>
    </row>
    <row r="11" ht="28.5" customHeight="1" spans="1:4">
      <c r="A11" s="76" t="s">
        <v>207</v>
      </c>
      <c r="B11" s="83">
        <f>B6+B7+B8+B9</f>
        <v>17940299.94</v>
      </c>
      <c r="C11" s="184" t="s">
        <v>222</v>
      </c>
      <c r="D11" s="83">
        <f>D6+D8+D9+D10</f>
        <v>22068112.38</v>
      </c>
    </row>
    <row r="12" ht="28.5" customHeight="1" spans="1:4">
      <c r="A12" s="76" t="s">
        <v>208</v>
      </c>
      <c r="B12" s="99">
        <v>15310000</v>
      </c>
      <c r="C12" s="184" t="s">
        <v>223</v>
      </c>
      <c r="D12" s="99">
        <v>0</v>
      </c>
    </row>
    <row r="13" ht="28.5" customHeight="1" spans="1:4">
      <c r="A13" s="76" t="s">
        <v>209</v>
      </c>
      <c r="B13" s="99">
        <v>0</v>
      </c>
      <c r="C13" s="184" t="s">
        <v>224</v>
      </c>
      <c r="D13" s="99">
        <v>12857699.16</v>
      </c>
    </row>
    <row r="14" ht="28.5" customHeight="1" spans="1:4">
      <c r="A14" s="76" t="s">
        <v>210</v>
      </c>
      <c r="B14" s="83">
        <f>B11+B12+B13</f>
        <v>33250299.94</v>
      </c>
      <c r="C14" s="184" t="s">
        <v>225</v>
      </c>
      <c r="D14" s="83">
        <f>D11+D12+D13</f>
        <v>34925811.54</v>
      </c>
    </row>
    <row r="15" ht="28.5" customHeight="1" spans="1:4">
      <c r="A15" s="77" t="s">
        <v>71</v>
      </c>
      <c r="B15" s="77" t="s">
        <v>71</v>
      </c>
      <c r="C15" s="184" t="s">
        <v>226</v>
      </c>
      <c r="D15" s="83">
        <f>B14-D14</f>
        <v>-1675511.6</v>
      </c>
    </row>
    <row r="16" ht="28.5" customHeight="1" spans="1:4">
      <c r="A16" s="76" t="s">
        <v>211</v>
      </c>
      <c r="B16" s="99">
        <v>1899625.4</v>
      </c>
      <c r="C16" s="184" t="s">
        <v>227</v>
      </c>
      <c r="D16" s="83">
        <f>B16+D15</f>
        <v>224113.800000002</v>
      </c>
    </row>
    <row r="17" ht="28.5" customHeight="1" spans="1:4">
      <c r="A17" s="76" t="s">
        <v>228</v>
      </c>
      <c r="B17" s="99">
        <v>0</v>
      </c>
      <c r="C17" s="184" t="s">
        <v>228</v>
      </c>
      <c r="D17" s="99">
        <v>0</v>
      </c>
    </row>
    <row r="18" ht="28.5" customHeight="1" spans="1:4">
      <c r="A18" s="77" t="s">
        <v>134</v>
      </c>
      <c r="B18" s="83">
        <f>B14+B16</f>
        <v>35149925.34</v>
      </c>
      <c r="C18" s="152" t="s">
        <v>134</v>
      </c>
      <c r="D18" s="83">
        <f>D14+D16</f>
        <v>35149925.34</v>
      </c>
    </row>
    <row r="19" ht="28.5" customHeight="1" spans="1:4">
      <c r="A19" s="51"/>
      <c r="B19" s="179"/>
      <c r="C19" s="179"/>
      <c r="D19" s="180" t="s">
        <v>229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zoomScalePageLayoutView="60" workbookViewId="0">
      <pane topLeftCell="A12" activePane="bottomRight" state="frozen"/>
      <selection activeCell="A1" sqref="A1:D1"/>
    </sheetView>
  </sheetViews>
  <sheetFormatPr defaultColWidth="8" defaultRowHeight="14.25" outlineLevelCol="3"/>
  <cols>
    <col min="1" max="1" width="37.2833333333333" style="1"/>
    <col min="2" max="2" width="28.6833333333333" style="1"/>
    <col min="3" max="3" width="37.2833333333333" style="1"/>
    <col min="4" max="4" width="32.125" style="1"/>
  </cols>
  <sheetData>
    <row r="1" ht="48" customHeight="1" spans="1:4">
      <c r="A1" s="14" t="s">
        <v>230</v>
      </c>
      <c r="B1" s="15"/>
      <c r="C1" s="15"/>
      <c r="D1" s="15"/>
    </row>
    <row r="2" customHeight="1" spans="1:4">
      <c r="A2" s="182"/>
      <c r="B2" s="182"/>
      <c r="C2" s="182"/>
      <c r="D2" s="182"/>
    </row>
    <row r="3" ht="19.5" customHeight="1" spans="1:4">
      <c r="A3" s="51"/>
      <c r="B3" s="51"/>
      <c r="C3" s="51"/>
      <c r="D3" s="167" t="s">
        <v>231</v>
      </c>
    </row>
    <row r="4" ht="19.5" customHeight="1" spans="1:4">
      <c r="A4" s="16" t="s">
        <v>51</v>
      </c>
      <c r="B4" s="16"/>
      <c r="C4" s="183"/>
      <c r="D4" s="18" t="s">
        <v>52</v>
      </c>
    </row>
    <row r="5" ht="28.5" customHeight="1" spans="1:4">
      <c r="A5" s="19" t="s">
        <v>53</v>
      </c>
      <c r="B5" s="19" t="s">
        <v>106</v>
      </c>
      <c r="C5" s="19" t="s">
        <v>53</v>
      </c>
      <c r="D5" s="19" t="s">
        <v>106</v>
      </c>
    </row>
    <row r="6" ht="28.5" customHeight="1" spans="1:4">
      <c r="A6" s="76" t="s">
        <v>232</v>
      </c>
      <c r="B6" s="99">
        <v>17150965.28</v>
      </c>
      <c r="C6" s="76" t="s">
        <v>233</v>
      </c>
      <c r="D6" s="99">
        <v>2060478</v>
      </c>
    </row>
    <row r="7" ht="28.5" customHeight="1" spans="1:4">
      <c r="A7" s="76" t="s">
        <v>109</v>
      </c>
      <c r="B7" s="99">
        <v>0</v>
      </c>
      <c r="C7" s="76" t="s">
        <v>234</v>
      </c>
      <c r="D7" s="99">
        <v>478031.58</v>
      </c>
    </row>
    <row r="8" ht="28.5" customHeight="1" spans="1:4">
      <c r="A8" s="76" t="s">
        <v>111</v>
      </c>
      <c r="B8" s="99">
        <v>110274.57</v>
      </c>
      <c r="C8" s="76" t="s">
        <v>114</v>
      </c>
      <c r="D8" s="99">
        <v>0</v>
      </c>
    </row>
    <row r="9" ht="28.5" customHeight="1" spans="1:4">
      <c r="A9" s="76" t="s">
        <v>235</v>
      </c>
      <c r="B9" s="99">
        <v>268326</v>
      </c>
      <c r="C9" s="76" t="s">
        <v>236</v>
      </c>
      <c r="D9" s="99">
        <v>0</v>
      </c>
    </row>
    <row r="10" ht="28.5" customHeight="1" spans="1:4">
      <c r="A10" s="76" t="s">
        <v>167</v>
      </c>
      <c r="B10" s="99">
        <v>30082</v>
      </c>
      <c r="C10" s="76" t="s">
        <v>237</v>
      </c>
      <c r="D10" s="99">
        <v>241000</v>
      </c>
    </row>
    <row r="11" ht="28.5" customHeight="1" spans="1:4">
      <c r="A11" s="77" t="s">
        <v>71</v>
      </c>
      <c r="B11" s="77" t="s">
        <v>71</v>
      </c>
      <c r="C11" s="76" t="s">
        <v>238</v>
      </c>
      <c r="D11" s="99">
        <v>2262164.76</v>
      </c>
    </row>
    <row r="12" ht="28.5" customHeight="1" spans="1:4">
      <c r="A12" s="77" t="s">
        <v>71</v>
      </c>
      <c r="B12" s="77" t="s">
        <v>71</v>
      </c>
      <c r="C12" s="76" t="s">
        <v>239</v>
      </c>
      <c r="D12" s="99">
        <v>16500</v>
      </c>
    </row>
    <row r="13" ht="28.5" customHeight="1" spans="1:4">
      <c r="A13" s="77" t="s">
        <v>71</v>
      </c>
      <c r="B13" s="77" t="s">
        <v>71</v>
      </c>
      <c r="C13" s="76" t="s">
        <v>240</v>
      </c>
      <c r="D13" s="99">
        <v>127078.62</v>
      </c>
    </row>
    <row r="14" ht="28.5" customHeight="1" spans="1:4">
      <c r="A14" s="77" t="s">
        <v>71</v>
      </c>
      <c r="B14" s="105" t="s">
        <v>71</v>
      </c>
      <c r="C14" s="76" t="s">
        <v>241</v>
      </c>
      <c r="D14" s="99">
        <v>811098.08</v>
      </c>
    </row>
    <row r="15" ht="28.5" customHeight="1" spans="1:4">
      <c r="A15" s="77" t="s">
        <v>71</v>
      </c>
      <c r="B15" s="77" t="s">
        <v>71</v>
      </c>
      <c r="C15" s="76" t="s">
        <v>242</v>
      </c>
      <c r="D15" s="99">
        <v>811098.08</v>
      </c>
    </row>
    <row r="16" ht="28.5" customHeight="1" spans="1:4">
      <c r="A16" s="77" t="s">
        <v>71</v>
      </c>
      <c r="B16" s="77" t="s">
        <v>71</v>
      </c>
      <c r="C16" s="76" t="s">
        <v>243</v>
      </c>
      <c r="D16" s="99">
        <v>0</v>
      </c>
    </row>
    <row r="17" ht="28.5" customHeight="1" spans="1:4">
      <c r="A17" s="76" t="s">
        <v>168</v>
      </c>
      <c r="B17" s="83">
        <f>B6+B7+B8+B9+B10</f>
        <v>17559647.85</v>
      </c>
      <c r="C17" s="76" t="s">
        <v>244</v>
      </c>
      <c r="D17" s="83">
        <f>D6+D7+D8+D9+D10+D11+D12+D13+D14</f>
        <v>5996351.04</v>
      </c>
    </row>
    <row r="18" ht="28.5" customHeight="1" spans="1:4">
      <c r="A18" s="76" t="s">
        <v>170</v>
      </c>
      <c r="B18" s="99">
        <v>6550000</v>
      </c>
      <c r="C18" s="76" t="s">
        <v>245</v>
      </c>
      <c r="D18" s="99">
        <v>0</v>
      </c>
    </row>
    <row r="19" ht="28.5" customHeight="1" spans="1:4">
      <c r="A19" s="76" t="s">
        <v>172</v>
      </c>
      <c r="B19" s="99">
        <v>0</v>
      </c>
      <c r="C19" s="76" t="s">
        <v>246</v>
      </c>
      <c r="D19" s="99">
        <v>17151382.02</v>
      </c>
    </row>
    <row r="20" ht="28.5" customHeight="1" spans="1:4">
      <c r="A20" s="76" t="s">
        <v>174</v>
      </c>
      <c r="B20" s="83">
        <f>B17+B18+B19</f>
        <v>24109647.85</v>
      </c>
      <c r="C20" s="76" t="s">
        <v>247</v>
      </c>
      <c r="D20" s="83">
        <f>D17+D18+D19</f>
        <v>23147733.06</v>
      </c>
    </row>
    <row r="21" ht="28.5" customHeight="1" spans="1:4">
      <c r="A21" s="77" t="s">
        <v>71</v>
      </c>
      <c r="B21" s="77" t="s">
        <v>71</v>
      </c>
      <c r="C21" s="76" t="s">
        <v>248</v>
      </c>
      <c r="D21" s="83">
        <f>B20-D20</f>
        <v>961914.790000003</v>
      </c>
    </row>
    <row r="22" ht="28.5" customHeight="1" spans="1:4">
      <c r="A22" s="76" t="s">
        <v>177</v>
      </c>
      <c r="B22" s="99">
        <v>4989023.72</v>
      </c>
      <c r="C22" s="76" t="s">
        <v>249</v>
      </c>
      <c r="D22" s="83">
        <f>B22+D21</f>
        <v>5950938.51</v>
      </c>
    </row>
    <row r="23" ht="28.5" customHeight="1" spans="1:4">
      <c r="A23" s="77" t="s">
        <v>134</v>
      </c>
      <c r="B23" s="83">
        <f>B20+B22</f>
        <v>29098671.57</v>
      </c>
      <c r="C23" s="77" t="s">
        <v>134</v>
      </c>
      <c r="D23" s="83">
        <f>D20+D22</f>
        <v>29098671.57</v>
      </c>
    </row>
    <row r="24" ht="28.5" customHeight="1" spans="1:4">
      <c r="A24" s="179"/>
      <c r="B24" s="179"/>
      <c r="C24" s="179"/>
      <c r="D24" s="167" t="s">
        <v>250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zoomScalePageLayoutView="60" workbookViewId="0">
      <pane topLeftCell="B5" activePane="bottomRight" state="frozen"/>
      <selection activeCell="H2" sqref="H$1:I$1048576"/>
    </sheetView>
  </sheetViews>
  <sheetFormatPr defaultColWidth="8" defaultRowHeight="14.25"/>
  <cols>
    <col min="1" max="1" width="30.2583333333333" style="1"/>
    <col min="2" max="2" width="28.6833333333333" style="1"/>
    <col min="3" max="5" width="22.9416666666667" style="1" hidden="1" customWidth="1"/>
    <col min="6" max="6" width="24.95" style="1"/>
    <col min="7" max="7" width="22.9416666666667" style="1"/>
    <col min="8" max="9" width="22.9416666666667" style="1" hidden="1" customWidth="1"/>
  </cols>
  <sheetData>
    <row r="1" ht="48" customHeight="1" spans="1:9">
      <c r="A1" s="14" t="s">
        <v>251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1"/>
      <c r="B2" s="179"/>
      <c r="C2" s="179"/>
      <c r="D2" s="179"/>
      <c r="E2" s="179"/>
      <c r="F2" s="179"/>
      <c r="G2" s="179"/>
      <c r="H2" s="179"/>
      <c r="I2" s="180" t="s">
        <v>252</v>
      </c>
    </row>
    <row r="3" ht="19.5" customHeight="1" spans="1:9">
      <c r="A3" s="16" t="s">
        <v>51</v>
      </c>
      <c r="B3" s="147"/>
      <c r="C3" s="147"/>
      <c r="D3" s="147"/>
      <c r="E3" s="147"/>
      <c r="F3" s="147"/>
      <c r="G3" s="147"/>
      <c r="H3" s="147"/>
      <c r="I3" s="181" t="s">
        <v>52</v>
      </c>
    </row>
    <row r="4" ht="37.5" customHeight="1" spans="1:9">
      <c r="A4" s="74" t="s">
        <v>253</v>
      </c>
      <c r="B4" s="74" t="s">
        <v>254</v>
      </c>
      <c r="C4" s="19" t="s">
        <v>81</v>
      </c>
      <c r="D4" s="19" t="s">
        <v>255</v>
      </c>
      <c r="E4" s="19" t="s">
        <v>83</v>
      </c>
      <c r="F4" s="19" t="s">
        <v>84</v>
      </c>
      <c r="G4" s="19" t="s">
        <v>85</v>
      </c>
      <c r="H4" s="19" t="s">
        <v>60</v>
      </c>
      <c r="I4" s="19" t="s">
        <v>61</v>
      </c>
    </row>
    <row r="5" ht="28.5" customHeight="1" spans="1:9">
      <c r="A5" s="76" t="s">
        <v>256</v>
      </c>
      <c r="B5" s="77" t="s">
        <v>71</v>
      </c>
      <c r="C5" s="77" t="s">
        <v>71</v>
      </c>
      <c r="D5" s="77" t="s">
        <v>71</v>
      </c>
      <c r="E5" s="77" t="s">
        <v>71</v>
      </c>
      <c r="F5" s="77" t="s">
        <v>71</v>
      </c>
      <c r="G5" s="77" t="s">
        <v>71</v>
      </c>
      <c r="H5" s="77" t="s">
        <v>71</v>
      </c>
      <c r="I5" s="77" t="s">
        <v>71</v>
      </c>
    </row>
    <row r="6" ht="28.5" customHeight="1" spans="1:9">
      <c r="A6" s="76" t="s">
        <v>257</v>
      </c>
      <c r="B6" s="83">
        <f>B7+B9+B10+B11</f>
        <v>1454379961.23</v>
      </c>
      <c r="C6" s="83">
        <f>C7+C9+C10+C11</f>
        <v>0</v>
      </c>
      <c r="D6" s="83">
        <f>D7+D9+D10+D11</f>
        <v>1044782116.76</v>
      </c>
      <c r="E6" s="83">
        <f>E7+E9+E10</f>
        <v>161309986.96</v>
      </c>
      <c r="F6" s="83">
        <f>F7+F9+F10</f>
        <v>13915970.16</v>
      </c>
      <c r="G6" s="83">
        <f>G7+G9+G10</f>
        <v>227483238.23</v>
      </c>
      <c r="H6" s="83">
        <f>H7+H9+H10</f>
        <v>1899625.4</v>
      </c>
      <c r="I6" s="83">
        <f>I7+I9+I10</f>
        <v>4989023.72</v>
      </c>
    </row>
    <row r="7" ht="28.5" customHeight="1" spans="1:9">
      <c r="A7" s="76" t="s">
        <v>258</v>
      </c>
      <c r="B7" s="83">
        <f>C7+D7+E7+F7+G7+H7+I7</f>
        <v>913119660.77</v>
      </c>
      <c r="C7" s="99">
        <v>0</v>
      </c>
      <c r="D7" s="99">
        <v>714411279.32</v>
      </c>
      <c r="E7" s="99">
        <v>147033938.07</v>
      </c>
      <c r="F7" s="99">
        <v>13915970.16</v>
      </c>
      <c r="G7" s="99">
        <v>30869824.1</v>
      </c>
      <c r="H7" s="99">
        <v>1899625.4</v>
      </c>
      <c r="I7" s="99">
        <v>4989023.72</v>
      </c>
    </row>
    <row r="8" ht="28.5" customHeight="1" spans="1:9">
      <c r="A8" s="76" t="s">
        <v>259</v>
      </c>
      <c r="B8" s="83">
        <f>C8+D8+E8+F8+G8+H8+I8</f>
        <v>641000000</v>
      </c>
      <c r="C8" s="99">
        <v>0</v>
      </c>
      <c r="D8" s="99">
        <v>631000000</v>
      </c>
      <c r="E8" s="99">
        <v>0</v>
      </c>
      <c r="F8" s="99">
        <v>10000000</v>
      </c>
      <c r="G8" s="99">
        <v>0</v>
      </c>
      <c r="H8" s="99">
        <v>0</v>
      </c>
      <c r="I8" s="99">
        <v>0</v>
      </c>
    </row>
    <row r="9" ht="28.5" customHeight="1" spans="1:9">
      <c r="A9" s="76" t="s">
        <v>260</v>
      </c>
      <c r="B9" s="83">
        <f>C9+D9+E9+F9+G9+H9+I9</f>
        <v>541260300.46</v>
      </c>
      <c r="C9" s="99">
        <v>0</v>
      </c>
      <c r="D9" s="99">
        <v>330370837.44</v>
      </c>
      <c r="E9" s="99">
        <v>14276048.89</v>
      </c>
      <c r="F9" s="99">
        <v>0</v>
      </c>
      <c r="G9" s="99">
        <v>196613414.13</v>
      </c>
      <c r="H9" s="99">
        <v>0</v>
      </c>
      <c r="I9" s="99">
        <v>0</v>
      </c>
    </row>
    <row r="10" ht="28.5" customHeight="1" spans="1:9">
      <c r="A10" s="76" t="s">
        <v>261</v>
      </c>
      <c r="B10" s="83">
        <f>C10+D10+E10+F10+G10+H10+I10</f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</row>
    <row r="11" ht="28.5" customHeight="1" spans="1:9">
      <c r="A11" s="76" t="s">
        <v>262</v>
      </c>
      <c r="B11" s="94">
        <f>C11+D11</f>
        <v>0</v>
      </c>
      <c r="C11" s="100">
        <v>0</v>
      </c>
      <c r="D11" s="100">
        <v>0</v>
      </c>
      <c r="E11" s="21" t="s">
        <v>71</v>
      </c>
      <c r="F11" s="21" t="s">
        <v>71</v>
      </c>
      <c r="G11" s="21" t="s">
        <v>71</v>
      </c>
      <c r="H11" s="21" t="s">
        <v>71</v>
      </c>
      <c r="I11" s="21" t="s">
        <v>71</v>
      </c>
    </row>
    <row r="12" ht="28.5" customHeight="1" spans="1:9">
      <c r="A12" s="76" t="s">
        <v>263</v>
      </c>
      <c r="B12" s="172">
        <f t="shared" ref="B12:I12" si="0">B13+B14</f>
        <v>167599530.19</v>
      </c>
      <c r="C12" s="172">
        <f t="shared" si="0"/>
        <v>0</v>
      </c>
      <c r="D12" s="172">
        <f t="shared" si="0"/>
        <v>454909.35</v>
      </c>
      <c r="E12" s="172">
        <f t="shared" si="0"/>
        <v>845438.71</v>
      </c>
      <c r="F12" s="172">
        <f t="shared" si="0"/>
        <v>20462.13</v>
      </c>
      <c r="G12" s="172">
        <f t="shared" si="0"/>
        <v>166278720</v>
      </c>
      <c r="H12" s="172">
        <f t="shared" si="0"/>
        <v>0</v>
      </c>
      <c r="I12" s="172">
        <f t="shared" si="0"/>
        <v>0</v>
      </c>
    </row>
    <row r="13" ht="28.5" customHeight="1" spans="1:9">
      <c r="A13" s="76" t="s">
        <v>264</v>
      </c>
      <c r="B13" s="83">
        <f>C13+D13+E13+F13+G13+H13+I13</f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</row>
    <row r="14" ht="28.5" customHeight="1" spans="1:9">
      <c r="A14" s="76" t="s">
        <v>265</v>
      </c>
      <c r="B14" s="83">
        <f>C14+D14+E14+F14+G14+H14+I14</f>
        <v>167599530.19</v>
      </c>
      <c r="C14" s="99">
        <v>0</v>
      </c>
      <c r="D14" s="99">
        <v>454909.35</v>
      </c>
      <c r="E14" s="99">
        <v>845438.71</v>
      </c>
      <c r="F14" s="99">
        <v>20462.13</v>
      </c>
      <c r="G14" s="99">
        <v>166278720</v>
      </c>
      <c r="H14" s="99">
        <v>0</v>
      </c>
      <c r="I14" s="99">
        <v>0</v>
      </c>
    </row>
    <row r="15" ht="28.5" customHeight="1" spans="1:9">
      <c r="A15" s="76" t="s">
        <v>266</v>
      </c>
      <c r="B15" s="83">
        <f t="shared" ref="B15:I15" si="1">B6-B12</f>
        <v>1286780431.04</v>
      </c>
      <c r="C15" s="83">
        <f t="shared" si="1"/>
        <v>0</v>
      </c>
      <c r="D15" s="83">
        <f t="shared" si="1"/>
        <v>1044327207.41</v>
      </c>
      <c r="E15" s="83">
        <f t="shared" si="1"/>
        <v>160464548.25</v>
      </c>
      <c r="F15" s="83">
        <f t="shared" si="1"/>
        <v>13895508.03</v>
      </c>
      <c r="G15" s="83">
        <f t="shared" si="1"/>
        <v>61204518.23</v>
      </c>
      <c r="H15" s="83">
        <f t="shared" si="1"/>
        <v>1899625.4</v>
      </c>
      <c r="I15" s="83">
        <f t="shared" si="1"/>
        <v>4989023.72</v>
      </c>
    </row>
    <row r="16" ht="28.5" customHeight="1" spans="1:9">
      <c r="A16" s="76" t="s">
        <v>267</v>
      </c>
      <c r="B16" s="77" t="s">
        <v>71</v>
      </c>
      <c r="C16" s="77" t="s">
        <v>71</v>
      </c>
      <c r="D16" s="77" t="s">
        <v>71</v>
      </c>
      <c r="E16" s="77" t="s">
        <v>71</v>
      </c>
      <c r="F16" s="77" t="s">
        <v>71</v>
      </c>
      <c r="G16" s="77" t="s">
        <v>71</v>
      </c>
      <c r="H16" s="77" t="s">
        <v>71</v>
      </c>
      <c r="I16" s="77" t="s">
        <v>71</v>
      </c>
    </row>
    <row r="17" ht="28.5" customHeight="1" spans="1:9">
      <c r="A17" s="76" t="s">
        <v>257</v>
      </c>
      <c r="B17" s="83">
        <f>B18+B20+B21+B22</f>
        <v>1588787260.78</v>
      </c>
      <c r="C17" s="83">
        <f>C18+C20+C21+C22</f>
        <v>0</v>
      </c>
      <c r="D17" s="83">
        <f>D18+D20+D21+D22</f>
        <v>1247364597.19</v>
      </c>
      <c r="E17" s="83">
        <f>E18+E20+E21</f>
        <v>143489903.58</v>
      </c>
      <c r="F17" s="83">
        <f>F18+F20+F21</f>
        <v>10884115.68</v>
      </c>
      <c r="G17" s="83">
        <f>G18+G20+G21</f>
        <v>180848321.49</v>
      </c>
      <c r="H17" s="83">
        <f>H18+H20+H21</f>
        <v>224113.8</v>
      </c>
      <c r="I17" s="83">
        <f>I18+I20+I21</f>
        <v>5976209.04</v>
      </c>
    </row>
    <row r="18" ht="28.5" customHeight="1" spans="1:9">
      <c r="A18" s="76" t="s">
        <v>258</v>
      </c>
      <c r="B18" s="83">
        <f>C18+D18+E18+F18+G18+H18+I18</f>
        <v>1063993725.41</v>
      </c>
      <c r="C18" s="99">
        <v>0</v>
      </c>
      <c r="D18" s="99">
        <v>916967501.85</v>
      </c>
      <c r="E18" s="99">
        <v>127999037.44</v>
      </c>
      <c r="F18" s="99">
        <v>10884115.68</v>
      </c>
      <c r="G18" s="99">
        <v>1946433.49</v>
      </c>
      <c r="H18" s="99">
        <v>224113.8</v>
      </c>
      <c r="I18" s="99">
        <v>5972523.15</v>
      </c>
    </row>
    <row r="19" ht="28.5" customHeight="1" spans="1:9">
      <c r="A19" s="76" t="s">
        <v>259</v>
      </c>
      <c r="B19" s="83">
        <f>C19+D19+E19+F19+G19+H19+I19</f>
        <v>590000000</v>
      </c>
      <c r="C19" s="99">
        <v>0</v>
      </c>
      <c r="D19" s="99">
        <v>590000000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</row>
    <row r="20" ht="28.5" customHeight="1" spans="1:9">
      <c r="A20" s="76" t="s">
        <v>260</v>
      </c>
      <c r="B20" s="83">
        <f>C20+D20+E20+F20+G20+H20+I20</f>
        <v>524793535.37</v>
      </c>
      <c r="C20" s="99">
        <v>0</v>
      </c>
      <c r="D20" s="99">
        <v>330397095.34</v>
      </c>
      <c r="E20" s="99">
        <v>15490866.14</v>
      </c>
      <c r="F20" s="99">
        <v>0</v>
      </c>
      <c r="G20" s="99">
        <v>178901888</v>
      </c>
      <c r="H20" s="99">
        <v>0</v>
      </c>
      <c r="I20" s="99">
        <v>3685.89</v>
      </c>
    </row>
    <row r="21" ht="28.5" customHeight="1" spans="1:9">
      <c r="A21" s="76" t="s">
        <v>261</v>
      </c>
      <c r="B21" s="83">
        <f>C21+D21+E21+F21+G21+H21+I21</f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</row>
    <row r="22" ht="28.5" customHeight="1" spans="1:9">
      <c r="A22" s="76" t="s">
        <v>262</v>
      </c>
      <c r="B22" s="83">
        <f>C22+D22</f>
        <v>0</v>
      </c>
      <c r="C22" s="100">
        <v>0</v>
      </c>
      <c r="D22" s="100">
        <v>0</v>
      </c>
      <c r="E22" s="21" t="s">
        <v>71</v>
      </c>
      <c r="F22" s="21" t="s">
        <v>71</v>
      </c>
      <c r="G22" s="21" t="s">
        <v>71</v>
      </c>
      <c r="H22" s="21" t="s">
        <v>71</v>
      </c>
      <c r="I22" s="21" t="s">
        <v>71</v>
      </c>
    </row>
    <row r="23" ht="28.5" customHeight="1" spans="1:9">
      <c r="A23" s="76" t="s">
        <v>263</v>
      </c>
      <c r="B23" s="83">
        <f t="shared" ref="B23:I23" si="2">B24+B25</f>
        <v>181297769.12</v>
      </c>
      <c r="C23" s="172">
        <f t="shared" si="2"/>
        <v>0</v>
      </c>
      <c r="D23" s="172">
        <f t="shared" si="2"/>
        <v>75665.94</v>
      </c>
      <c r="E23" s="172">
        <f t="shared" si="2"/>
        <v>1836299.09</v>
      </c>
      <c r="F23" s="172">
        <f t="shared" si="2"/>
        <v>20462.13</v>
      </c>
      <c r="G23" s="172">
        <f t="shared" si="2"/>
        <v>179340071.43</v>
      </c>
      <c r="H23" s="172">
        <f t="shared" si="2"/>
        <v>0</v>
      </c>
      <c r="I23" s="172">
        <f t="shared" si="2"/>
        <v>25270.53</v>
      </c>
    </row>
    <row r="24" ht="28.5" customHeight="1" spans="1:9">
      <c r="A24" s="76" t="s">
        <v>264</v>
      </c>
      <c r="B24" s="83">
        <f>C24+D24+E24+F24+G24+H24+I24</f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</row>
    <row r="25" ht="28.5" customHeight="1" spans="1:9">
      <c r="A25" s="76" t="s">
        <v>265</v>
      </c>
      <c r="B25" s="83">
        <f>C25+D25+E25+F25+G25+H25+I25</f>
        <v>181297769.12</v>
      </c>
      <c r="C25" s="99">
        <v>0</v>
      </c>
      <c r="D25" s="99">
        <v>75665.94</v>
      </c>
      <c r="E25" s="99">
        <v>1836299.09</v>
      </c>
      <c r="F25" s="99">
        <v>20462.13</v>
      </c>
      <c r="G25" s="99">
        <v>179340071.43</v>
      </c>
      <c r="H25" s="99">
        <v>0</v>
      </c>
      <c r="I25" s="99">
        <v>25270.53</v>
      </c>
    </row>
    <row r="26" ht="28.5" customHeight="1" spans="1:9">
      <c r="A26" s="76" t="s">
        <v>266</v>
      </c>
      <c r="B26" s="83">
        <f t="shared" ref="B26:I26" si="3">B17-B23</f>
        <v>1407489491.66</v>
      </c>
      <c r="C26" s="83">
        <f t="shared" si="3"/>
        <v>0</v>
      </c>
      <c r="D26" s="83">
        <f t="shared" si="3"/>
        <v>1247288931.25</v>
      </c>
      <c r="E26" s="83">
        <f t="shared" si="3"/>
        <v>141653604.49</v>
      </c>
      <c r="F26" s="83">
        <f t="shared" si="3"/>
        <v>10863653.55</v>
      </c>
      <c r="G26" s="83">
        <f t="shared" si="3"/>
        <v>1508250.06</v>
      </c>
      <c r="H26" s="83">
        <f t="shared" si="3"/>
        <v>224113.8</v>
      </c>
      <c r="I26" s="83">
        <f t="shared" si="3"/>
        <v>5950938.51</v>
      </c>
    </row>
    <row r="27" ht="28.5" customHeight="1" spans="1:9">
      <c r="A27" s="178"/>
      <c r="B27" s="178"/>
      <c r="C27" s="178"/>
      <c r="D27" s="178"/>
      <c r="E27" s="178"/>
      <c r="F27" s="178"/>
      <c r="G27" s="178"/>
      <c r="H27" s="178"/>
      <c r="I27" s="167" t="s">
        <v>268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zoomScalePageLayoutView="60" workbookViewId="0">
      <pane topLeftCell="C8" activePane="bottomRight" state="frozen"/>
      <selection activeCell="A1" sqref="A1:I1"/>
    </sheetView>
  </sheetViews>
  <sheetFormatPr defaultColWidth="8" defaultRowHeight="14.25"/>
  <cols>
    <col min="1" max="1" width="34.9916666666667" style="1"/>
    <col min="2" max="2" width="23.6666666666667" style="1"/>
    <col min="3" max="5" width="22.9416666666667" style="1"/>
    <col min="6" max="6" width="26.3916666666667" style="1"/>
    <col min="7" max="9" width="22.9416666666667" style="1"/>
  </cols>
  <sheetData>
    <row r="1" ht="48" customHeight="1" spans="1:9">
      <c r="A1" s="14" t="s">
        <v>269</v>
      </c>
      <c r="B1" s="15"/>
      <c r="C1" s="15"/>
      <c r="D1" s="15"/>
      <c r="E1" s="15"/>
      <c r="F1" s="15"/>
      <c r="G1" s="15"/>
      <c r="H1" s="15"/>
      <c r="I1" s="15"/>
    </row>
    <row r="2" ht="15" customHeight="1" spans="1:9">
      <c r="A2" s="51"/>
      <c r="B2" s="51"/>
      <c r="C2" s="51"/>
      <c r="D2" s="51"/>
      <c r="E2" s="51"/>
      <c r="F2" s="51"/>
      <c r="G2" s="51"/>
      <c r="H2" s="51"/>
      <c r="I2" s="167" t="s">
        <v>270</v>
      </c>
    </row>
    <row r="3" ht="15" customHeight="1" spans="1:9">
      <c r="A3" s="29" t="s">
        <v>51</v>
      </c>
      <c r="B3" s="16"/>
      <c r="C3" s="16"/>
      <c r="D3" s="16"/>
      <c r="E3" s="16"/>
      <c r="F3" s="16"/>
      <c r="G3" s="16"/>
      <c r="H3" s="16"/>
      <c r="I3" s="18" t="s">
        <v>52</v>
      </c>
    </row>
    <row r="4" ht="37.5" customHeight="1" spans="1:9">
      <c r="A4" s="43" t="s">
        <v>253</v>
      </c>
      <c r="B4" s="173" t="s">
        <v>254</v>
      </c>
      <c r="C4" s="19" t="s">
        <v>81</v>
      </c>
      <c r="D4" s="19" t="s">
        <v>82</v>
      </c>
      <c r="E4" s="19" t="s">
        <v>83</v>
      </c>
      <c r="F4" s="19" t="s">
        <v>84</v>
      </c>
      <c r="G4" s="19" t="s">
        <v>85</v>
      </c>
      <c r="H4" s="19" t="s">
        <v>60</v>
      </c>
      <c r="I4" s="19" t="s">
        <v>61</v>
      </c>
    </row>
    <row r="5" ht="33.75" customHeight="1" spans="1:9">
      <c r="A5" s="35" t="s">
        <v>271</v>
      </c>
      <c r="B5" s="174">
        <f t="shared" ref="B5:B12" si="0">C5+D5+E5+F5+G5+H5+I5</f>
        <v>1286780431.04</v>
      </c>
      <c r="C5" s="99">
        <v>0</v>
      </c>
      <c r="D5" s="99">
        <v>1044327207.41</v>
      </c>
      <c r="E5" s="99">
        <v>160464548.25</v>
      </c>
      <c r="F5" s="99">
        <v>13895508.03</v>
      </c>
      <c r="G5" s="99">
        <v>61204518.23</v>
      </c>
      <c r="H5" s="99">
        <v>1899625.4</v>
      </c>
      <c r="I5" s="99">
        <v>4989023.72</v>
      </c>
    </row>
    <row r="6" ht="33.75" customHeight="1" spans="1:9">
      <c r="A6" s="35" t="s">
        <v>272</v>
      </c>
      <c r="B6" s="175">
        <f t="shared" si="0"/>
        <v>2143070614.55</v>
      </c>
      <c r="C6" s="99">
        <v>50791178.21</v>
      </c>
      <c r="D6" s="99">
        <v>396261421.74</v>
      </c>
      <c r="E6" s="99">
        <v>303742120.23</v>
      </c>
      <c r="F6" s="99">
        <v>335836148.31</v>
      </c>
      <c r="G6" s="99">
        <v>999079798.27</v>
      </c>
      <c r="H6" s="99">
        <v>33250299.94</v>
      </c>
      <c r="I6" s="99">
        <v>24109647.85</v>
      </c>
    </row>
    <row r="7" ht="33.75" customHeight="1" spans="1:9">
      <c r="A7" s="35" t="s">
        <v>273</v>
      </c>
      <c r="B7" s="176">
        <f t="shared" si="0"/>
        <v>703308926.86</v>
      </c>
      <c r="C7" s="99">
        <v>0</v>
      </c>
      <c r="D7" s="99">
        <v>169055339.34</v>
      </c>
      <c r="E7" s="99">
        <v>170494464.15</v>
      </c>
      <c r="F7" s="99">
        <v>164570168.93</v>
      </c>
      <c r="G7" s="99">
        <v>169180290</v>
      </c>
      <c r="H7" s="99">
        <v>12857699.16</v>
      </c>
      <c r="I7" s="99">
        <v>17150965.28</v>
      </c>
    </row>
    <row r="8" ht="33.75" customHeight="1" spans="1:9">
      <c r="A8" s="35" t="s">
        <v>274</v>
      </c>
      <c r="B8" s="176">
        <f t="shared" si="0"/>
        <v>697817226.86</v>
      </c>
      <c r="C8" s="99">
        <v>0</v>
      </c>
      <c r="D8" s="99">
        <v>163563639.34</v>
      </c>
      <c r="E8" s="99">
        <v>170494464.15</v>
      </c>
      <c r="F8" s="99">
        <v>164570168.93</v>
      </c>
      <c r="G8" s="99">
        <v>169180290</v>
      </c>
      <c r="H8" s="99">
        <v>12857699.16</v>
      </c>
      <c r="I8" s="99">
        <v>17150965.28</v>
      </c>
    </row>
    <row r="9" ht="33.75" customHeight="1" spans="1:9">
      <c r="A9" s="35" t="s">
        <v>275</v>
      </c>
      <c r="B9" s="176">
        <f t="shared" si="0"/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</row>
    <row r="10" ht="33.75" customHeight="1" spans="1:9">
      <c r="A10" s="35" t="s">
        <v>276</v>
      </c>
      <c r="B10" s="176">
        <f t="shared" si="0"/>
        <v>5491700</v>
      </c>
      <c r="C10" s="99">
        <v>0</v>
      </c>
      <c r="D10" s="99">
        <v>5491700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</row>
    <row r="11" ht="33.75" customHeight="1" spans="1:9">
      <c r="A11" s="35" t="s">
        <v>277</v>
      </c>
      <c r="B11" s="176">
        <f t="shared" si="0"/>
        <v>665849292.81</v>
      </c>
      <c r="C11" s="99">
        <v>0</v>
      </c>
      <c r="D11" s="99">
        <v>208356686</v>
      </c>
      <c r="E11" s="99">
        <v>102125906.81</v>
      </c>
      <c r="F11" s="99">
        <v>8856700</v>
      </c>
      <c r="G11" s="99">
        <v>341510000</v>
      </c>
      <c r="H11" s="99">
        <v>5000000</v>
      </c>
      <c r="I11" s="99">
        <v>0</v>
      </c>
    </row>
    <row r="12" ht="33.75" customHeight="1" spans="1:9">
      <c r="A12" s="35" t="s">
        <v>278</v>
      </c>
      <c r="B12" s="177">
        <f t="shared" si="0"/>
        <v>27381622.99</v>
      </c>
      <c r="C12" s="99">
        <v>278605.19</v>
      </c>
      <c r="D12" s="99">
        <v>18360029.66</v>
      </c>
      <c r="E12" s="99">
        <v>1872196.54</v>
      </c>
      <c r="F12" s="99">
        <v>1548106.02</v>
      </c>
      <c r="G12" s="99">
        <v>5129810.23</v>
      </c>
      <c r="H12" s="99">
        <v>82600.78</v>
      </c>
      <c r="I12" s="99">
        <v>110274.57</v>
      </c>
    </row>
    <row r="13" ht="33.75" customHeight="1" spans="1:9">
      <c r="A13" s="35" t="s">
        <v>279</v>
      </c>
      <c r="B13" s="175">
        <f>C13+D13</f>
        <v>0</v>
      </c>
      <c r="C13" s="99">
        <v>0</v>
      </c>
      <c r="D13" s="99">
        <v>0</v>
      </c>
      <c r="E13" s="77" t="s">
        <v>71</v>
      </c>
      <c r="F13" s="77" t="s">
        <v>71</v>
      </c>
      <c r="G13" s="77" t="s">
        <v>71</v>
      </c>
      <c r="H13" s="77" t="s">
        <v>71</v>
      </c>
      <c r="I13" s="77" t="s">
        <v>71</v>
      </c>
    </row>
    <row r="14" ht="33.75" customHeight="1" spans="1:9">
      <c r="A14" s="35" t="s">
        <v>280</v>
      </c>
      <c r="B14" s="176">
        <f>C14+D14+E14+F14+G14+H14+I14</f>
        <v>2022361553.93</v>
      </c>
      <c r="C14" s="99">
        <v>50791178.21</v>
      </c>
      <c r="D14" s="99">
        <v>193299697.9</v>
      </c>
      <c r="E14" s="99">
        <v>322553063.99</v>
      </c>
      <c r="F14" s="99">
        <v>338868002.79</v>
      </c>
      <c r="G14" s="99">
        <v>1058776066.44</v>
      </c>
      <c r="H14" s="99">
        <v>34925811.54</v>
      </c>
      <c r="I14" s="99">
        <v>23147733.06</v>
      </c>
    </row>
    <row r="15" ht="33.75" customHeight="1" spans="1:9">
      <c r="A15" s="35" t="s">
        <v>281</v>
      </c>
      <c r="B15" s="176">
        <f>C15+D15+E15+F15+G15+H15+I15</f>
        <v>1107145057.74</v>
      </c>
      <c r="C15" s="100">
        <v>0</v>
      </c>
      <c r="D15" s="100">
        <v>193046892.23</v>
      </c>
      <c r="E15" s="100">
        <v>322305346.79</v>
      </c>
      <c r="F15" s="100">
        <v>103528801.52</v>
      </c>
      <c r="G15" s="100">
        <v>463416834.22</v>
      </c>
      <c r="H15" s="100">
        <v>22067673.4</v>
      </c>
      <c r="I15" s="100">
        <v>2779509.58</v>
      </c>
    </row>
    <row r="16" ht="33.75" customHeight="1" spans="1:9">
      <c r="A16" s="35" t="s">
        <v>282</v>
      </c>
      <c r="B16" s="177">
        <f t="shared" ref="B16:I16" si="1">B6-B14</f>
        <v>120709060.62</v>
      </c>
      <c r="C16" s="172">
        <f t="shared" si="1"/>
        <v>0</v>
      </c>
      <c r="D16" s="172">
        <f t="shared" si="1"/>
        <v>202961723.84</v>
      </c>
      <c r="E16" s="172">
        <f t="shared" si="1"/>
        <v>-18810943.76</v>
      </c>
      <c r="F16" s="172">
        <f t="shared" si="1"/>
        <v>-3031854.48000002</v>
      </c>
      <c r="G16" s="172">
        <f t="shared" si="1"/>
        <v>-59696268.1700001</v>
      </c>
      <c r="H16" s="172">
        <f t="shared" si="1"/>
        <v>-1675511.6</v>
      </c>
      <c r="I16" s="172">
        <f t="shared" si="1"/>
        <v>961914.790000003</v>
      </c>
    </row>
    <row r="17" ht="33.75" customHeight="1" spans="1:9">
      <c r="A17" s="35" t="s">
        <v>283</v>
      </c>
      <c r="B17" s="174">
        <f t="shared" ref="B17:I17" si="2">B5+B16</f>
        <v>1407489491.66</v>
      </c>
      <c r="C17" s="83">
        <f t="shared" si="2"/>
        <v>0</v>
      </c>
      <c r="D17" s="83">
        <f t="shared" si="2"/>
        <v>1247288931.25</v>
      </c>
      <c r="E17" s="83">
        <f t="shared" si="2"/>
        <v>141653604.49</v>
      </c>
      <c r="F17" s="83">
        <f t="shared" si="2"/>
        <v>10863653.55</v>
      </c>
      <c r="G17" s="83">
        <f t="shared" si="2"/>
        <v>1508250.05999992</v>
      </c>
      <c r="H17" s="83">
        <f t="shared" si="2"/>
        <v>224113.800000002</v>
      </c>
      <c r="I17" s="83">
        <f t="shared" si="2"/>
        <v>5950938.51</v>
      </c>
    </row>
    <row r="18" ht="33.75" customHeight="1" spans="1:9">
      <c r="A18" s="153"/>
      <c r="B18" s="178"/>
      <c r="C18" s="178"/>
      <c r="D18" s="178"/>
      <c r="E18" s="178"/>
      <c r="F18" s="178"/>
      <c r="G18" s="178"/>
      <c r="H18" s="178"/>
      <c r="I18" s="167" t="s">
        <v>284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zoomScalePageLayoutView="60" workbookViewId="0">
      <pane topLeftCell="C14" activePane="bottomRight" state="frozen"/>
      <selection activeCell="A1" sqref="A1:I1"/>
    </sheetView>
  </sheetViews>
  <sheetFormatPr defaultColWidth="8" defaultRowHeight="14.25"/>
  <cols>
    <col min="1" max="1" width="34.5583333333333" style="1"/>
    <col min="2" max="9" width="30.4" style="1"/>
  </cols>
  <sheetData>
    <row r="1" ht="48" customHeight="1" spans="1:9">
      <c r="A1" s="14" t="s">
        <v>285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1"/>
      <c r="B2" s="51"/>
      <c r="C2" s="51"/>
      <c r="D2" s="51"/>
      <c r="E2" s="51"/>
      <c r="F2" s="51"/>
      <c r="G2" s="167"/>
      <c r="H2" s="51"/>
      <c r="I2" s="167" t="s">
        <v>286</v>
      </c>
    </row>
    <row r="3" ht="19.5" customHeight="1" spans="1:9">
      <c r="A3" s="16" t="s">
        <v>51</v>
      </c>
      <c r="B3" s="16"/>
      <c r="C3" s="16"/>
      <c r="D3" s="16"/>
      <c r="E3" s="16"/>
      <c r="F3" s="16"/>
      <c r="G3" s="18"/>
      <c r="H3" s="16"/>
      <c r="I3" s="18" t="s">
        <v>52</v>
      </c>
    </row>
    <row r="4" ht="37.5" customHeight="1" spans="1:9">
      <c r="A4" s="74" t="s">
        <v>287</v>
      </c>
      <c r="B4" s="74" t="s">
        <v>80</v>
      </c>
      <c r="C4" s="19" t="s">
        <v>81</v>
      </c>
      <c r="D4" s="19" t="s">
        <v>82</v>
      </c>
      <c r="E4" s="19" t="s">
        <v>83</v>
      </c>
      <c r="F4" s="19" t="s">
        <v>84</v>
      </c>
      <c r="G4" s="19" t="s">
        <v>85</v>
      </c>
      <c r="H4" s="19" t="s">
        <v>60</v>
      </c>
      <c r="I4" s="19" t="s">
        <v>61</v>
      </c>
    </row>
    <row r="5" ht="28.5" customHeight="1" spans="1:9">
      <c r="A5" s="124" t="s">
        <v>288</v>
      </c>
      <c r="B5" s="83">
        <v>0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</row>
    <row r="6" ht="28.5" customHeight="1" spans="1:9">
      <c r="A6" s="76" t="s">
        <v>289</v>
      </c>
      <c r="B6" s="83">
        <v>0</v>
      </c>
      <c r="C6" s="99">
        <v>0</v>
      </c>
      <c r="D6" s="99">
        <v>0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</row>
    <row r="7" ht="28.5" customHeight="1" spans="1:9">
      <c r="A7" s="76" t="s">
        <v>290</v>
      </c>
      <c r="B7" s="83">
        <v>0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</row>
    <row r="8" ht="28.5" customHeight="1" spans="1:9">
      <c r="A8" s="76" t="s">
        <v>291</v>
      </c>
      <c r="B8" s="83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</row>
    <row r="9" ht="28.5" customHeight="1" spans="1:9">
      <c r="A9" s="76" t="s">
        <v>292</v>
      </c>
      <c r="B9" s="83">
        <v>167649292.81</v>
      </c>
      <c r="C9" s="83">
        <v>0</v>
      </c>
      <c r="D9" s="83">
        <v>55206686</v>
      </c>
      <c r="E9" s="83">
        <v>102125906.81</v>
      </c>
      <c r="F9" s="83">
        <v>5316700</v>
      </c>
      <c r="G9" s="83">
        <v>0</v>
      </c>
      <c r="H9" s="83">
        <v>5000000</v>
      </c>
      <c r="I9" s="83">
        <v>0</v>
      </c>
    </row>
    <row r="10" ht="28.5" customHeight="1" spans="1:9">
      <c r="A10" s="76" t="s">
        <v>293</v>
      </c>
      <c r="B10" s="83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</row>
    <row r="11" ht="28.5" customHeight="1" spans="1:9">
      <c r="A11" s="76" t="s">
        <v>294</v>
      </c>
      <c r="B11" s="83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</row>
    <row r="12" ht="28.5" customHeight="1" spans="1:9">
      <c r="A12" s="76" t="s">
        <v>295</v>
      </c>
      <c r="B12" s="83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</row>
    <row r="13" ht="28.5" customHeight="1" spans="1:9">
      <c r="A13" s="76" t="s">
        <v>296</v>
      </c>
      <c r="B13" s="83">
        <v>167649292.81</v>
      </c>
      <c r="C13" s="99">
        <v>0</v>
      </c>
      <c r="D13" s="99">
        <v>55206686</v>
      </c>
      <c r="E13" s="99">
        <v>102125906.81</v>
      </c>
      <c r="F13" s="99">
        <v>5316700</v>
      </c>
      <c r="G13" s="99">
        <v>0</v>
      </c>
      <c r="H13" s="99">
        <v>5000000</v>
      </c>
      <c r="I13" s="99">
        <v>0</v>
      </c>
    </row>
    <row r="14" ht="28.5" customHeight="1" spans="1:9">
      <c r="A14" s="76" t="s">
        <v>297</v>
      </c>
      <c r="B14" s="83">
        <v>665849292.81</v>
      </c>
      <c r="C14" s="94">
        <v>0</v>
      </c>
      <c r="D14" s="94">
        <v>208356686</v>
      </c>
      <c r="E14" s="94">
        <v>102125906.81</v>
      </c>
      <c r="F14" s="94">
        <v>8856700</v>
      </c>
      <c r="G14" s="94">
        <v>341510000</v>
      </c>
      <c r="H14" s="94">
        <v>5000000</v>
      </c>
      <c r="I14" s="94">
        <v>0</v>
      </c>
    </row>
    <row r="15" ht="28.5" customHeight="1" spans="1:9">
      <c r="A15" s="168" t="s">
        <v>298</v>
      </c>
      <c r="B15" s="169" t="s">
        <v>71</v>
      </c>
      <c r="C15" s="170" t="s">
        <v>299</v>
      </c>
      <c r="D15" s="170" t="s">
        <v>300</v>
      </c>
      <c r="E15" s="170" t="s">
        <v>301</v>
      </c>
      <c r="F15" s="170" t="s">
        <v>302</v>
      </c>
      <c r="G15" s="170" t="s">
        <v>303</v>
      </c>
      <c r="H15" s="170" t="s">
        <v>304</v>
      </c>
      <c r="I15" s="170" t="s">
        <v>305</v>
      </c>
    </row>
    <row r="16" ht="28.5" customHeight="1" spans="1:9">
      <c r="A16" s="171" t="s">
        <v>306</v>
      </c>
      <c r="B16" s="94">
        <v>660849292.81</v>
      </c>
      <c r="C16" s="91">
        <v>0</v>
      </c>
      <c r="D16" s="91">
        <v>208356686</v>
      </c>
      <c r="E16" s="91">
        <v>102125906.81</v>
      </c>
      <c r="F16" s="91">
        <v>8856700</v>
      </c>
      <c r="G16" s="91">
        <v>341510000</v>
      </c>
      <c r="H16" s="91">
        <v>5000000</v>
      </c>
      <c r="I16" s="91">
        <v>0</v>
      </c>
    </row>
    <row r="17" ht="28.5" customHeight="1" spans="1:9">
      <c r="A17" s="88" t="s">
        <v>289</v>
      </c>
      <c r="B17" s="172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</row>
    <row r="18" ht="28.5" customHeight="1" spans="1:9">
      <c r="A18" s="76" t="s">
        <v>290</v>
      </c>
      <c r="B18" s="83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</row>
    <row r="19" ht="28.5" customHeight="1" spans="1:9">
      <c r="A19" s="76" t="s">
        <v>291</v>
      </c>
      <c r="B19" s="83">
        <v>665849292.81</v>
      </c>
      <c r="C19" s="99">
        <v>0</v>
      </c>
      <c r="D19" s="99">
        <v>208356686</v>
      </c>
      <c r="E19" s="99">
        <v>102125906.81</v>
      </c>
      <c r="F19" s="99">
        <v>8856700</v>
      </c>
      <c r="G19" s="99">
        <v>341510000</v>
      </c>
      <c r="H19" s="99">
        <v>5000000</v>
      </c>
      <c r="I19" s="99">
        <v>0</v>
      </c>
    </row>
    <row r="20" ht="28.5" customHeight="1" spans="1:9">
      <c r="A20" s="76" t="s">
        <v>307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</row>
    <row r="21" ht="28.5" customHeight="1" spans="1:9">
      <c r="A21" s="76" t="s">
        <v>289</v>
      </c>
      <c r="B21" s="83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</row>
    <row r="22" ht="28.5" customHeight="1" spans="1:9">
      <c r="A22" s="76" t="s">
        <v>290</v>
      </c>
      <c r="B22" s="83">
        <v>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</row>
    <row r="23" ht="28.5" customHeight="1" spans="1:9">
      <c r="A23" s="76" t="s">
        <v>291</v>
      </c>
      <c r="B23" s="83">
        <v>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</row>
    <row r="24" ht="28.5" customHeight="1" spans="1:9">
      <c r="A24" s="51"/>
      <c r="B24" s="51"/>
      <c r="C24" s="51"/>
      <c r="D24" s="51"/>
      <c r="E24" s="51"/>
      <c r="F24" s="51"/>
      <c r="G24" s="51"/>
      <c r="H24" s="51"/>
      <c r="I24" s="167" t="s">
        <v>308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zoomScalePageLayoutView="60" workbookViewId="0">
      <pane topLeftCell="B17" activePane="bottomRight" state="frozen"/>
      <selection activeCell="A1" sqref="A1:B2"/>
    </sheetView>
  </sheetViews>
  <sheetFormatPr defaultColWidth="8" defaultRowHeight="14.25" outlineLevelCol="1"/>
  <cols>
    <col min="1" max="1" width="59.8" style="1"/>
    <col min="2" max="2" width="72.5666666666667" style="1"/>
  </cols>
  <sheetData>
    <row r="1" ht="31.5" customHeight="1" spans="1:2">
      <c r="A1" s="2" t="s">
        <v>309</v>
      </c>
      <c r="B1" s="3"/>
    </row>
    <row r="2" ht="31.5" customHeight="1" spans="1:2">
      <c r="A2" s="3"/>
      <c r="B2" s="3"/>
    </row>
    <row r="3" ht="21" customHeight="1" spans="1:2">
      <c r="A3" s="158"/>
      <c r="B3" s="159" t="s">
        <v>310</v>
      </c>
    </row>
    <row r="4" ht="21" customHeight="1" spans="1:2">
      <c r="A4" s="160" t="s">
        <v>51</v>
      </c>
      <c r="B4" s="6" t="s">
        <v>52</v>
      </c>
    </row>
    <row r="5" ht="42.75" customHeight="1" spans="1:2">
      <c r="A5" s="161" t="s">
        <v>287</v>
      </c>
      <c r="B5" s="162" t="s">
        <v>311</v>
      </c>
    </row>
    <row r="6" ht="27.75" customHeight="1" spans="1:2">
      <c r="A6" s="163" t="s">
        <v>312</v>
      </c>
      <c r="B6" s="164">
        <f>B11+B16+B21</f>
        <v>0</v>
      </c>
    </row>
    <row r="7" ht="27.75" customHeight="1" spans="1:2">
      <c r="A7" s="163" t="s">
        <v>313</v>
      </c>
      <c r="B7" s="164">
        <f>B12+B17+B22</f>
        <v>0</v>
      </c>
    </row>
    <row r="8" ht="27.75" customHeight="1" spans="1:2">
      <c r="A8" s="163" t="s">
        <v>314</v>
      </c>
      <c r="B8" s="164">
        <f>B13+B18+B23</f>
        <v>0</v>
      </c>
    </row>
    <row r="9" ht="27.75" customHeight="1" spans="1:2">
      <c r="A9" s="163" t="s">
        <v>315</v>
      </c>
      <c r="B9" s="164">
        <f>B14+B19+B24</f>
        <v>0</v>
      </c>
    </row>
    <row r="10" ht="27.75" customHeight="1" spans="1:2">
      <c r="A10" s="163" t="s">
        <v>316</v>
      </c>
      <c r="B10" s="164">
        <f>B15+B20+B25</f>
        <v>0</v>
      </c>
    </row>
    <row r="11" ht="27.75" customHeight="1" spans="1:2">
      <c r="A11" s="163" t="s">
        <v>317</v>
      </c>
      <c r="B11" s="164">
        <f>B12+B13+B14+B15</f>
        <v>0</v>
      </c>
    </row>
    <row r="12" ht="27.75" customHeight="1" spans="1:2">
      <c r="A12" s="163" t="s">
        <v>313</v>
      </c>
      <c r="B12" s="165">
        <v>0</v>
      </c>
    </row>
    <row r="13" ht="27.75" customHeight="1" spans="1:2">
      <c r="A13" s="163" t="s">
        <v>314</v>
      </c>
      <c r="B13" s="165">
        <v>0</v>
      </c>
    </row>
    <row r="14" ht="27.75" customHeight="1" spans="1:2">
      <c r="A14" s="163" t="s">
        <v>315</v>
      </c>
      <c r="B14" s="165">
        <v>0</v>
      </c>
    </row>
    <row r="15" ht="27.75" customHeight="1" spans="1:2">
      <c r="A15" s="163" t="s">
        <v>316</v>
      </c>
      <c r="B15" s="165">
        <v>0</v>
      </c>
    </row>
    <row r="16" ht="27.75" customHeight="1" spans="1:2">
      <c r="A16" s="163" t="s">
        <v>318</v>
      </c>
      <c r="B16" s="164">
        <f>B17+B18+B19+B20</f>
        <v>0</v>
      </c>
    </row>
    <row r="17" ht="27.75" customHeight="1" spans="1:2">
      <c r="A17" s="163" t="s">
        <v>313</v>
      </c>
      <c r="B17" s="165">
        <v>0</v>
      </c>
    </row>
    <row r="18" ht="27.75" customHeight="1" spans="1:2">
      <c r="A18" s="163" t="s">
        <v>314</v>
      </c>
      <c r="B18" s="165">
        <v>0</v>
      </c>
    </row>
    <row r="19" ht="27.75" customHeight="1" spans="1:2">
      <c r="A19" s="163" t="s">
        <v>315</v>
      </c>
      <c r="B19" s="165">
        <v>0</v>
      </c>
    </row>
    <row r="20" ht="27.75" customHeight="1" spans="1:2">
      <c r="A20" s="163" t="s">
        <v>316</v>
      </c>
      <c r="B20" s="165">
        <v>0</v>
      </c>
    </row>
    <row r="21" ht="27.75" customHeight="1" spans="1:2">
      <c r="A21" s="163" t="s">
        <v>319</v>
      </c>
      <c r="B21" s="164">
        <f>B22+B23+B24+B25</f>
        <v>0</v>
      </c>
    </row>
    <row r="22" ht="27.75" customHeight="1" spans="1:2">
      <c r="A22" s="163" t="s">
        <v>313</v>
      </c>
      <c r="B22" s="165">
        <v>0</v>
      </c>
    </row>
    <row r="23" ht="27.75" customHeight="1" spans="1:2">
      <c r="A23" s="163" t="s">
        <v>314</v>
      </c>
      <c r="B23" s="165">
        <v>0</v>
      </c>
    </row>
    <row r="24" ht="27.75" customHeight="1" spans="1:2">
      <c r="A24" s="163" t="s">
        <v>315</v>
      </c>
      <c r="B24" s="165">
        <v>0</v>
      </c>
    </row>
    <row r="25" ht="27.75" customHeight="1" spans="1:2">
      <c r="A25" s="163" t="s">
        <v>316</v>
      </c>
      <c r="B25" s="165">
        <v>0</v>
      </c>
    </row>
    <row r="26" ht="15" customHeight="1" spans="1:2">
      <c r="A26" s="166"/>
      <c r="B26" s="159" t="s">
        <v>320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scale="65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zoomScalePageLayoutView="60" topLeftCell="B1" workbookViewId="0">
      <pane topLeftCell="A14" activePane="bottomRight" state="frozen"/>
      <selection activeCell="A1" sqref="A1:I1"/>
    </sheetView>
  </sheetViews>
  <sheetFormatPr defaultColWidth="8" defaultRowHeight="14.25"/>
  <cols>
    <col min="1" max="1" width="49.6166666666667" style="1"/>
    <col min="2" max="2" width="7.6" style="1"/>
    <col min="3" max="3" width="23.375" style="1"/>
    <col min="4" max="4" width="56.2166666666667" style="1"/>
    <col min="5" max="5" width="9.175" style="1"/>
    <col min="6" max="6" width="25.3833333333333" style="1"/>
    <col min="7" max="7" width="49.05" style="1"/>
    <col min="8" max="8" width="7.6" style="1"/>
    <col min="9" max="9" width="27.25" style="1"/>
  </cols>
  <sheetData>
    <row r="1" ht="60" customHeight="1" spans="1:9">
      <c r="A1" s="141" t="s">
        <v>321</v>
      </c>
      <c r="B1" s="15"/>
      <c r="C1" s="142"/>
      <c r="D1" s="3"/>
      <c r="E1" s="3"/>
      <c r="F1" s="3"/>
      <c r="G1" s="142"/>
      <c r="H1" s="15"/>
      <c r="I1" s="142"/>
    </row>
    <row r="2" ht="24" customHeight="1" spans="1:9">
      <c r="A2" s="16" t="s">
        <v>51</v>
      </c>
      <c r="B2" s="17"/>
      <c r="C2" s="143"/>
      <c r="D2" s="144"/>
      <c r="E2" s="144"/>
      <c r="F2" s="145"/>
      <c r="G2" s="146"/>
      <c r="H2" s="147"/>
      <c r="I2" s="155" t="s">
        <v>322</v>
      </c>
    </row>
    <row r="3" ht="30" customHeight="1" spans="1:9">
      <c r="A3" s="19" t="s">
        <v>53</v>
      </c>
      <c r="B3" s="74" t="s">
        <v>323</v>
      </c>
      <c r="C3" s="148" t="s">
        <v>324</v>
      </c>
      <c r="D3" s="19" t="s">
        <v>53</v>
      </c>
      <c r="E3" s="19" t="s">
        <v>323</v>
      </c>
      <c r="F3" s="149" t="s">
        <v>324</v>
      </c>
      <c r="G3" s="150" t="s">
        <v>53</v>
      </c>
      <c r="H3" s="151" t="s">
        <v>323</v>
      </c>
      <c r="I3" s="148" t="s">
        <v>324</v>
      </c>
    </row>
    <row r="4" ht="30" customHeight="1" spans="1:9">
      <c r="A4" s="76" t="s">
        <v>325</v>
      </c>
      <c r="B4" s="77" t="s">
        <v>71</v>
      </c>
      <c r="C4" s="77" t="s">
        <v>71</v>
      </c>
      <c r="D4" s="76" t="s">
        <v>326</v>
      </c>
      <c r="E4" s="77" t="s">
        <v>71</v>
      </c>
      <c r="F4" s="77" t="s">
        <v>71</v>
      </c>
      <c r="G4" s="76" t="s">
        <v>327</v>
      </c>
      <c r="H4" s="77" t="s">
        <v>71</v>
      </c>
      <c r="I4" s="103" t="s">
        <v>71</v>
      </c>
    </row>
    <row r="5" ht="30" customHeight="1" spans="1:9">
      <c r="A5" s="76" t="s">
        <v>328</v>
      </c>
      <c r="B5" s="77" t="s">
        <v>329</v>
      </c>
      <c r="C5" s="123">
        <f>C6+C8</f>
        <v>44751</v>
      </c>
      <c r="D5" s="76" t="s">
        <v>330</v>
      </c>
      <c r="E5" s="77" t="s">
        <v>329</v>
      </c>
      <c r="F5" s="85">
        <v>41560</v>
      </c>
      <c r="G5" s="76" t="s">
        <v>328</v>
      </c>
      <c r="H5" s="152" t="s">
        <v>329</v>
      </c>
      <c r="I5" s="156">
        <f>I6+I7</f>
        <v>16875</v>
      </c>
    </row>
    <row r="6" ht="30" customHeight="1" spans="1:9">
      <c r="A6" s="76" t="s">
        <v>331</v>
      </c>
      <c r="B6" s="77" t="s">
        <v>329</v>
      </c>
      <c r="C6" s="85">
        <v>31650</v>
      </c>
      <c r="D6" s="76" t="s">
        <v>332</v>
      </c>
      <c r="E6" s="77" t="s">
        <v>333</v>
      </c>
      <c r="F6" s="99">
        <v>698410000</v>
      </c>
      <c r="G6" s="76" t="s">
        <v>331</v>
      </c>
      <c r="H6" s="152" t="s">
        <v>329</v>
      </c>
      <c r="I6" s="78">
        <v>10985</v>
      </c>
    </row>
    <row r="7" ht="30" customHeight="1" spans="1:9">
      <c r="A7" s="76" t="s">
        <v>334</v>
      </c>
      <c r="B7" s="77" t="s">
        <v>329</v>
      </c>
      <c r="C7" s="85">
        <v>11000</v>
      </c>
      <c r="D7" s="76" t="s">
        <v>335</v>
      </c>
      <c r="E7" s="77" t="s">
        <v>333</v>
      </c>
      <c r="F7" s="83">
        <f>F8+F9</f>
        <v>0</v>
      </c>
      <c r="G7" s="76" t="s">
        <v>336</v>
      </c>
      <c r="H7" s="152" t="s">
        <v>329</v>
      </c>
      <c r="I7" s="78">
        <v>5890</v>
      </c>
    </row>
    <row r="8" ht="30" customHeight="1" spans="1:9">
      <c r="A8" s="76" t="s">
        <v>337</v>
      </c>
      <c r="B8" s="77" t="s">
        <v>329</v>
      </c>
      <c r="C8" s="123">
        <f>C9+C10</f>
        <v>13101</v>
      </c>
      <c r="D8" s="76" t="s">
        <v>338</v>
      </c>
      <c r="E8" s="77" t="s">
        <v>333</v>
      </c>
      <c r="F8" s="99">
        <v>0</v>
      </c>
      <c r="G8" s="76" t="s">
        <v>339</v>
      </c>
      <c r="H8" s="152" t="s">
        <v>329</v>
      </c>
      <c r="I8" s="78">
        <v>187</v>
      </c>
    </row>
    <row r="9" ht="30" customHeight="1" spans="1:9">
      <c r="A9" s="76" t="s">
        <v>340</v>
      </c>
      <c r="B9" s="77" t="s">
        <v>329</v>
      </c>
      <c r="C9" s="85">
        <v>12</v>
      </c>
      <c r="D9" s="76" t="s">
        <v>341</v>
      </c>
      <c r="E9" s="77" t="s">
        <v>333</v>
      </c>
      <c r="F9" s="99">
        <v>0</v>
      </c>
      <c r="G9" s="76" t="s">
        <v>342</v>
      </c>
      <c r="H9" s="152" t="s">
        <v>329</v>
      </c>
      <c r="I9" s="78">
        <v>10611</v>
      </c>
    </row>
    <row r="10" ht="30" customHeight="1" spans="1:9">
      <c r="A10" s="76" t="s">
        <v>343</v>
      </c>
      <c r="B10" s="77" t="s">
        <v>329</v>
      </c>
      <c r="C10" s="85">
        <v>13089</v>
      </c>
      <c r="D10" s="76" t="s">
        <v>344</v>
      </c>
      <c r="E10" s="77" t="s">
        <v>71</v>
      </c>
      <c r="F10" s="77" t="s">
        <v>71</v>
      </c>
      <c r="G10" s="76" t="s">
        <v>345</v>
      </c>
      <c r="H10" s="77" t="s">
        <v>71</v>
      </c>
      <c r="I10" s="103" t="s">
        <v>71</v>
      </c>
    </row>
    <row r="11" ht="30" customHeight="1" spans="1:9">
      <c r="A11" s="76" t="s">
        <v>346</v>
      </c>
      <c r="B11" s="77" t="s">
        <v>329</v>
      </c>
      <c r="C11" s="85">
        <v>651</v>
      </c>
      <c r="D11" s="76" t="s">
        <v>347</v>
      </c>
      <c r="E11" s="77" t="s">
        <v>333</v>
      </c>
      <c r="F11" s="83">
        <v>0</v>
      </c>
      <c r="G11" s="76" t="s">
        <v>348</v>
      </c>
      <c r="H11" s="152" t="s">
        <v>333</v>
      </c>
      <c r="I11" s="109">
        <v>694060000</v>
      </c>
    </row>
    <row r="12" ht="30" customHeight="1" spans="1:9">
      <c r="A12" s="84" t="s">
        <v>349</v>
      </c>
      <c r="B12" s="21" t="s">
        <v>329</v>
      </c>
      <c r="C12" s="85">
        <v>155</v>
      </c>
      <c r="D12" s="76" t="s">
        <v>350</v>
      </c>
      <c r="E12" s="77" t="s">
        <v>333</v>
      </c>
      <c r="F12" s="83">
        <v>0</v>
      </c>
      <c r="G12" s="76" t="s">
        <v>351</v>
      </c>
      <c r="H12" s="152" t="s">
        <v>333</v>
      </c>
      <c r="I12" s="109">
        <v>694060000</v>
      </c>
    </row>
    <row r="13" ht="30" customHeight="1" spans="1:9">
      <c r="A13" s="88" t="s">
        <v>342</v>
      </c>
      <c r="B13" s="90" t="s">
        <v>329</v>
      </c>
      <c r="C13" s="85">
        <v>28000</v>
      </c>
      <c r="D13" s="76" t="s">
        <v>352</v>
      </c>
      <c r="E13" s="77" t="s">
        <v>333</v>
      </c>
      <c r="F13" s="83">
        <v>0</v>
      </c>
      <c r="G13" s="76" t="s">
        <v>353</v>
      </c>
      <c r="H13" s="77" t="s">
        <v>71</v>
      </c>
      <c r="I13" s="103" t="s">
        <v>71</v>
      </c>
    </row>
    <row r="14" ht="30" customHeight="1" spans="1:9">
      <c r="A14" s="76" t="s">
        <v>354</v>
      </c>
      <c r="B14" s="89" t="s">
        <v>329</v>
      </c>
      <c r="C14" s="85">
        <v>9000</v>
      </c>
      <c r="D14" s="76" t="s">
        <v>355</v>
      </c>
      <c r="E14" s="77" t="s">
        <v>333</v>
      </c>
      <c r="F14" s="83">
        <v>0</v>
      </c>
      <c r="G14" s="76" t="s">
        <v>356</v>
      </c>
      <c r="H14" s="152" t="s">
        <v>333</v>
      </c>
      <c r="I14" s="109">
        <v>170486855.35</v>
      </c>
    </row>
    <row r="15" ht="30" customHeight="1" spans="1:9">
      <c r="A15" s="76" t="s">
        <v>345</v>
      </c>
      <c r="B15" s="77" t="s">
        <v>71</v>
      </c>
      <c r="C15" s="77" t="s">
        <v>71</v>
      </c>
      <c r="D15" s="76" t="s">
        <v>357</v>
      </c>
      <c r="E15" s="77" t="s">
        <v>333</v>
      </c>
      <c r="F15" s="83">
        <v>0</v>
      </c>
      <c r="G15" s="76" t="s">
        <v>358</v>
      </c>
      <c r="H15" s="152" t="s">
        <v>71</v>
      </c>
      <c r="I15" s="103" t="s">
        <v>71</v>
      </c>
    </row>
    <row r="16" ht="30" customHeight="1" spans="1:9">
      <c r="A16" s="76" t="s">
        <v>348</v>
      </c>
      <c r="B16" s="77" t="s">
        <v>333</v>
      </c>
      <c r="C16" s="99">
        <v>866000000</v>
      </c>
      <c r="D16" s="76" t="s">
        <v>359</v>
      </c>
      <c r="E16" s="77" t="s">
        <v>71</v>
      </c>
      <c r="F16" s="77" t="s">
        <v>71</v>
      </c>
      <c r="G16" s="76" t="s">
        <v>360</v>
      </c>
      <c r="H16" s="152" t="s">
        <v>333</v>
      </c>
      <c r="I16" s="109">
        <v>0</v>
      </c>
    </row>
    <row r="17" ht="30" customHeight="1" spans="1:9">
      <c r="A17" s="76" t="s">
        <v>351</v>
      </c>
      <c r="B17" s="77" t="s">
        <v>333</v>
      </c>
      <c r="C17" s="99">
        <v>1285000000</v>
      </c>
      <c r="D17" s="76" t="s">
        <v>361</v>
      </c>
      <c r="E17" s="77" t="s">
        <v>329</v>
      </c>
      <c r="F17" s="85">
        <v>409896</v>
      </c>
      <c r="G17" s="76" t="s">
        <v>362</v>
      </c>
      <c r="H17" s="152" t="s">
        <v>333</v>
      </c>
      <c r="I17" s="109">
        <v>0</v>
      </c>
    </row>
    <row r="18" ht="30" customHeight="1" spans="1:9">
      <c r="A18" s="76" t="s">
        <v>363</v>
      </c>
      <c r="B18" s="77" t="s">
        <v>333</v>
      </c>
      <c r="C18" s="99">
        <v>419000000</v>
      </c>
      <c r="D18" s="76" t="s">
        <v>364</v>
      </c>
      <c r="E18" s="77" t="s">
        <v>329</v>
      </c>
      <c r="F18" s="85">
        <v>273665</v>
      </c>
      <c r="G18" s="76" t="s">
        <v>365</v>
      </c>
      <c r="H18" s="152" t="s">
        <v>333</v>
      </c>
      <c r="I18" s="109">
        <v>0</v>
      </c>
    </row>
    <row r="19" ht="30" customHeight="1" spans="1:9">
      <c r="A19" s="76" t="s">
        <v>353</v>
      </c>
      <c r="B19" s="77" t="s">
        <v>71</v>
      </c>
      <c r="C19" s="77" t="s">
        <v>71</v>
      </c>
      <c r="D19" s="76" t="s">
        <v>366</v>
      </c>
      <c r="E19" s="77" t="s">
        <v>329</v>
      </c>
      <c r="F19" s="85">
        <v>32937</v>
      </c>
      <c r="G19" s="76" t="s">
        <v>367</v>
      </c>
      <c r="H19" s="152" t="s">
        <v>333</v>
      </c>
      <c r="I19" s="115">
        <f>I16+I18-I17</f>
        <v>0</v>
      </c>
    </row>
    <row r="20" ht="30" customHeight="1" spans="1:9">
      <c r="A20" s="76" t="s">
        <v>356</v>
      </c>
      <c r="B20" s="77" t="s">
        <v>333</v>
      </c>
      <c r="C20" s="99">
        <v>281084865.46</v>
      </c>
      <c r="D20" s="76" t="s">
        <v>368</v>
      </c>
      <c r="E20" s="77" t="s">
        <v>329</v>
      </c>
      <c r="F20" s="85">
        <v>110868</v>
      </c>
      <c r="G20" s="76" t="s">
        <v>369</v>
      </c>
      <c r="H20" s="77" t="s">
        <v>333</v>
      </c>
      <c r="I20" s="109">
        <v>0</v>
      </c>
    </row>
    <row r="21" ht="30" customHeight="1" spans="1:9">
      <c r="A21" s="76" t="s">
        <v>358</v>
      </c>
      <c r="B21" s="77" t="s">
        <v>71</v>
      </c>
      <c r="C21" s="77" t="s">
        <v>71</v>
      </c>
      <c r="D21" s="76" t="s">
        <v>370</v>
      </c>
      <c r="E21" s="77" t="s">
        <v>329</v>
      </c>
      <c r="F21" s="85">
        <v>5187</v>
      </c>
      <c r="G21" s="76" t="s">
        <v>371</v>
      </c>
      <c r="H21" s="152" t="s">
        <v>333</v>
      </c>
      <c r="I21" s="109">
        <v>7608.8</v>
      </c>
    </row>
    <row r="22" ht="30" customHeight="1" spans="1:9">
      <c r="A22" s="76" t="s">
        <v>372</v>
      </c>
      <c r="B22" s="77" t="s">
        <v>333</v>
      </c>
      <c r="C22" s="99">
        <v>4550000</v>
      </c>
      <c r="D22" s="76" t="s">
        <v>373</v>
      </c>
      <c r="E22" s="77" t="s">
        <v>71</v>
      </c>
      <c r="F22" s="77" t="s">
        <v>71</v>
      </c>
      <c r="G22" s="76" t="s">
        <v>326</v>
      </c>
      <c r="H22" s="152" t="s">
        <v>71</v>
      </c>
      <c r="I22" s="103" t="s">
        <v>71</v>
      </c>
    </row>
    <row r="23" ht="30" customHeight="1" spans="1:9">
      <c r="A23" s="76" t="s">
        <v>374</v>
      </c>
      <c r="B23" s="77" t="s">
        <v>333</v>
      </c>
      <c r="C23" s="99">
        <v>1160000</v>
      </c>
      <c r="D23" s="76" t="s">
        <v>330</v>
      </c>
      <c r="E23" s="77" t="s">
        <v>329</v>
      </c>
      <c r="F23" s="99">
        <v>409896</v>
      </c>
      <c r="G23" s="76" t="s">
        <v>330</v>
      </c>
      <c r="H23" s="152" t="s">
        <v>329</v>
      </c>
      <c r="I23" s="78">
        <v>12948</v>
      </c>
    </row>
    <row r="24" ht="30" customHeight="1" spans="1:9">
      <c r="A24" s="76" t="s">
        <v>375</v>
      </c>
      <c r="B24" s="77" t="s">
        <v>333</v>
      </c>
      <c r="C24" s="99">
        <v>10560000</v>
      </c>
      <c r="D24" s="76" t="s">
        <v>332</v>
      </c>
      <c r="E24" s="77" t="s">
        <v>333</v>
      </c>
      <c r="F24" s="99">
        <v>1166936213.24</v>
      </c>
      <c r="G24" s="76" t="s">
        <v>332</v>
      </c>
      <c r="H24" s="152" t="s">
        <v>333</v>
      </c>
      <c r="I24" s="109">
        <v>403160000</v>
      </c>
    </row>
    <row r="25" ht="30" customHeight="1" spans="1:9">
      <c r="A25" s="76" t="s">
        <v>376</v>
      </c>
      <c r="B25" s="77" t="s">
        <v>333</v>
      </c>
      <c r="C25" s="83">
        <f>C22+C24-C23</f>
        <v>13950000</v>
      </c>
      <c r="D25" s="76" t="s">
        <v>377</v>
      </c>
      <c r="E25" s="77" t="s">
        <v>333</v>
      </c>
      <c r="F25" s="83">
        <f>F26+F27</f>
        <v>0</v>
      </c>
      <c r="G25" s="76" t="s">
        <v>335</v>
      </c>
      <c r="H25" s="152" t="s">
        <v>333</v>
      </c>
      <c r="I25" s="115">
        <f>I26+I27</f>
        <v>0</v>
      </c>
    </row>
    <row r="26" ht="30" customHeight="1" spans="1:9">
      <c r="A26" s="76" t="s">
        <v>369</v>
      </c>
      <c r="B26" s="77" t="s">
        <v>333</v>
      </c>
      <c r="C26" s="99">
        <v>0</v>
      </c>
      <c r="D26" s="76" t="s">
        <v>338</v>
      </c>
      <c r="E26" s="77" t="s">
        <v>333</v>
      </c>
      <c r="F26" s="99">
        <v>0</v>
      </c>
      <c r="G26" s="76" t="s">
        <v>338</v>
      </c>
      <c r="H26" s="77" t="s">
        <v>333</v>
      </c>
      <c r="I26" s="109">
        <v>0</v>
      </c>
    </row>
    <row r="27" ht="30" customHeight="1" spans="1:9">
      <c r="A27" s="84" t="s">
        <v>371</v>
      </c>
      <c r="B27" s="21" t="s">
        <v>333</v>
      </c>
      <c r="C27" s="100">
        <v>11910000</v>
      </c>
      <c r="D27" s="84" t="s">
        <v>341</v>
      </c>
      <c r="E27" s="21" t="s">
        <v>333</v>
      </c>
      <c r="F27" s="100">
        <v>0</v>
      </c>
      <c r="G27" s="84" t="s">
        <v>341</v>
      </c>
      <c r="H27" s="21" t="s">
        <v>333</v>
      </c>
      <c r="I27" s="111">
        <v>0</v>
      </c>
    </row>
    <row r="28" ht="36" customHeight="1" spans="1:9">
      <c r="A28" s="153"/>
      <c r="B28" s="153"/>
      <c r="C28" s="154"/>
      <c r="D28" s="153"/>
      <c r="E28" s="153"/>
      <c r="F28" s="153"/>
      <c r="G28" s="71"/>
      <c r="H28" s="71"/>
      <c r="I28" s="157" t="s">
        <v>378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zoomScalePageLayoutView="60" workbookViewId="0">
      <selection activeCell="A1" sqref="A1:D2"/>
    </sheetView>
  </sheetViews>
  <sheetFormatPr defaultColWidth="8" defaultRowHeight="14.25" outlineLevelCol="3"/>
  <cols>
    <col min="1" max="1" width="57.3666666666667" style="1"/>
    <col min="2" max="2" width="24.2333333333333" style="1"/>
    <col min="3" max="3" width="57.3666666666667" style="1"/>
    <col min="4" max="4" width="24.2333333333333" style="1"/>
  </cols>
  <sheetData>
    <row r="1" ht="31.5" customHeight="1" spans="1:4">
      <c r="A1" s="2" t="s">
        <v>379</v>
      </c>
      <c r="B1" s="3"/>
      <c r="C1" s="3"/>
      <c r="D1" s="3"/>
    </row>
    <row r="2" ht="31.5" customHeight="1" spans="1:4">
      <c r="A2" s="3"/>
      <c r="B2" s="3"/>
      <c r="C2" s="3"/>
      <c r="D2" s="3"/>
    </row>
    <row r="3" ht="22.5" customHeight="1" spans="1:4">
      <c r="A3" s="2"/>
      <c r="B3" s="2"/>
      <c r="C3" s="2"/>
      <c r="D3" s="127" t="s">
        <v>380</v>
      </c>
    </row>
    <row r="4" ht="21" customHeight="1" spans="1:4">
      <c r="A4" s="128" t="s">
        <v>51</v>
      </c>
      <c r="B4" s="129"/>
      <c r="C4" s="130"/>
      <c r="D4" s="131" t="s">
        <v>52</v>
      </c>
    </row>
    <row r="5" ht="27.75" customHeight="1" spans="1:4">
      <c r="A5" s="132" t="s">
        <v>53</v>
      </c>
      <c r="B5" s="132" t="s">
        <v>311</v>
      </c>
      <c r="C5" s="132" t="s">
        <v>53</v>
      </c>
      <c r="D5" s="132" t="s">
        <v>311</v>
      </c>
    </row>
    <row r="6" ht="27.75" customHeight="1" spans="1:4">
      <c r="A6" s="133" t="s">
        <v>381</v>
      </c>
      <c r="B6" s="134">
        <f>B7+B8+B9</f>
        <v>0</v>
      </c>
      <c r="C6" s="133" t="s">
        <v>382</v>
      </c>
      <c r="D6" s="135">
        <f>D7+D14+D20+D21</f>
        <v>0</v>
      </c>
    </row>
    <row r="7" ht="27.75" customHeight="1" spans="1:4">
      <c r="A7" s="133" t="s">
        <v>383</v>
      </c>
      <c r="B7" s="136">
        <v>0</v>
      </c>
      <c r="C7" s="133" t="s">
        <v>384</v>
      </c>
      <c r="D7" s="135">
        <f>D8+D9+D10+D11+D12+D13</f>
        <v>0</v>
      </c>
    </row>
    <row r="8" ht="27.75" customHeight="1" spans="1:4">
      <c r="A8" s="133" t="s">
        <v>385</v>
      </c>
      <c r="B8" s="136">
        <v>0</v>
      </c>
      <c r="C8" s="133" t="s">
        <v>386</v>
      </c>
      <c r="D8" s="137">
        <v>0</v>
      </c>
    </row>
    <row r="9" ht="27.75" customHeight="1" spans="1:4">
      <c r="A9" s="133" t="s">
        <v>387</v>
      </c>
      <c r="B9" s="136">
        <v>0</v>
      </c>
      <c r="C9" s="133" t="s">
        <v>388</v>
      </c>
      <c r="D9" s="137">
        <v>0</v>
      </c>
    </row>
    <row r="10" ht="27.75" customHeight="1" spans="1:4">
      <c r="A10" s="133"/>
      <c r="B10" s="138"/>
      <c r="C10" s="133" t="s">
        <v>389</v>
      </c>
      <c r="D10" s="137">
        <v>0</v>
      </c>
    </row>
    <row r="11" ht="27.75" customHeight="1" spans="1:4">
      <c r="A11" s="133"/>
      <c r="B11" s="138"/>
      <c r="C11" s="133" t="s">
        <v>390</v>
      </c>
      <c r="D11" s="137">
        <v>0</v>
      </c>
    </row>
    <row r="12" ht="27.75" customHeight="1" spans="1:4">
      <c r="A12" s="133"/>
      <c r="B12" s="138"/>
      <c r="C12" s="133" t="s">
        <v>391</v>
      </c>
      <c r="D12" s="137">
        <v>0</v>
      </c>
    </row>
    <row r="13" ht="27.75" customHeight="1" spans="1:4">
      <c r="A13" s="133"/>
      <c r="B13" s="138"/>
      <c r="C13" s="133" t="s">
        <v>392</v>
      </c>
      <c r="D13" s="137">
        <v>0</v>
      </c>
    </row>
    <row r="14" ht="27.75" customHeight="1" spans="1:4">
      <c r="A14" s="133"/>
      <c r="B14" s="138"/>
      <c r="C14" s="133" t="s">
        <v>393</v>
      </c>
      <c r="D14" s="135">
        <f>D15+D16+D17+D18+D19</f>
        <v>0</v>
      </c>
    </row>
    <row r="15" ht="27.75" customHeight="1" spans="1:4">
      <c r="A15" s="133"/>
      <c r="B15" s="138"/>
      <c r="C15" s="133" t="s">
        <v>394</v>
      </c>
      <c r="D15" s="137">
        <v>0</v>
      </c>
    </row>
    <row r="16" ht="27.75" customHeight="1" spans="1:4">
      <c r="A16" s="133"/>
      <c r="B16" s="138"/>
      <c r="C16" s="133" t="s">
        <v>395</v>
      </c>
      <c r="D16" s="137">
        <v>0</v>
      </c>
    </row>
    <row r="17" ht="27.75" customHeight="1" spans="1:4">
      <c r="A17" s="133"/>
      <c r="B17" s="138"/>
      <c r="C17" s="133" t="s">
        <v>396</v>
      </c>
      <c r="D17" s="137">
        <v>0</v>
      </c>
    </row>
    <row r="18" ht="27.75" customHeight="1" spans="1:4">
      <c r="A18" s="133"/>
      <c r="B18" s="138"/>
      <c r="C18" s="133" t="s">
        <v>397</v>
      </c>
      <c r="D18" s="137">
        <v>0</v>
      </c>
    </row>
    <row r="19" ht="27.75" customHeight="1" spans="1:4">
      <c r="A19" s="133"/>
      <c r="B19" s="138"/>
      <c r="C19" s="133" t="s">
        <v>398</v>
      </c>
      <c r="D19" s="137">
        <v>0</v>
      </c>
    </row>
    <row r="20" ht="27.75" customHeight="1" spans="1:4">
      <c r="A20" s="133"/>
      <c r="B20" s="138"/>
      <c r="C20" s="133" t="s">
        <v>399</v>
      </c>
      <c r="D20" s="137">
        <v>0</v>
      </c>
    </row>
    <row r="21" ht="27.75" customHeight="1" spans="1:4">
      <c r="A21" s="133"/>
      <c r="B21" s="138"/>
      <c r="C21" s="133" t="s">
        <v>400</v>
      </c>
      <c r="D21" s="137">
        <v>0</v>
      </c>
    </row>
    <row r="22" ht="27.75" customHeight="1" spans="1:4">
      <c r="A22" s="139"/>
      <c r="B22" s="139"/>
      <c r="C22" s="139"/>
      <c r="D22" s="140" t="s">
        <v>401</v>
      </c>
    </row>
  </sheetData>
  <mergeCells count="1">
    <mergeCell ref="A1:D2"/>
  </mergeCells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3.025" style="1"/>
    <col min="2" max="2" width="7.16666666666667" style="1"/>
    <col min="3" max="3" width="27.25" style="1"/>
    <col min="4" max="4" width="49.9083333333333" style="1"/>
    <col min="5" max="5" width="7.16666666666667" style="1"/>
    <col min="6" max="6" width="27.25" style="1"/>
  </cols>
  <sheetData>
    <row r="1" ht="48" customHeight="1" spans="1:6">
      <c r="A1" s="14" t="s">
        <v>402</v>
      </c>
      <c r="B1" s="15"/>
      <c r="C1" s="15"/>
      <c r="D1" s="15"/>
      <c r="E1" s="15"/>
      <c r="F1" s="15"/>
    </row>
    <row r="2" ht="19.5" customHeight="1" spans="1:6">
      <c r="A2" s="16" t="s">
        <v>51</v>
      </c>
      <c r="B2" s="17"/>
      <c r="C2" s="16"/>
      <c r="D2" s="16"/>
      <c r="E2" s="16"/>
      <c r="F2" s="18" t="s">
        <v>403</v>
      </c>
    </row>
    <row r="3" ht="28.5" customHeight="1" spans="1:6">
      <c r="A3" s="19" t="s">
        <v>53</v>
      </c>
      <c r="B3" s="19" t="s">
        <v>323</v>
      </c>
      <c r="C3" s="19" t="s">
        <v>324</v>
      </c>
      <c r="D3" s="19" t="s">
        <v>53</v>
      </c>
      <c r="E3" s="19" t="s">
        <v>323</v>
      </c>
      <c r="F3" s="19" t="s">
        <v>324</v>
      </c>
    </row>
    <row r="4" ht="28.5" customHeight="1" spans="1:6">
      <c r="A4" s="76" t="s">
        <v>404</v>
      </c>
      <c r="B4" s="77" t="s">
        <v>329</v>
      </c>
      <c r="C4" s="123">
        <f>C5+C6</f>
        <v>43360</v>
      </c>
      <c r="D4" s="76" t="s">
        <v>405</v>
      </c>
      <c r="E4" s="77" t="s">
        <v>333</v>
      </c>
      <c r="F4" s="109">
        <v>0</v>
      </c>
    </row>
    <row r="5" ht="28.5" customHeight="1" spans="1:6">
      <c r="A5" s="76" t="s">
        <v>406</v>
      </c>
      <c r="B5" s="77" t="s">
        <v>329</v>
      </c>
      <c r="C5" s="85">
        <v>30550</v>
      </c>
      <c r="D5" s="76" t="s">
        <v>407</v>
      </c>
      <c r="E5" s="77" t="s">
        <v>333</v>
      </c>
      <c r="F5" s="109">
        <v>0</v>
      </c>
    </row>
    <row r="6" ht="28.5" customHeight="1" spans="1:6">
      <c r="A6" s="76" t="s">
        <v>408</v>
      </c>
      <c r="B6" s="77" t="s">
        <v>329</v>
      </c>
      <c r="C6" s="85">
        <v>12810</v>
      </c>
      <c r="D6" s="76" t="s">
        <v>409</v>
      </c>
      <c r="E6" s="77" t="s">
        <v>71</v>
      </c>
      <c r="F6" s="103" t="s">
        <v>71</v>
      </c>
    </row>
    <row r="7" ht="28.5" customHeight="1" spans="1:6">
      <c r="A7" s="76" t="s">
        <v>410</v>
      </c>
      <c r="B7" s="77" t="s">
        <v>329</v>
      </c>
      <c r="C7" s="85">
        <v>30550</v>
      </c>
      <c r="D7" s="76" t="s">
        <v>411</v>
      </c>
      <c r="E7" s="77" t="s">
        <v>333</v>
      </c>
      <c r="F7" s="109">
        <v>103528801.52</v>
      </c>
    </row>
    <row r="8" ht="28.5" customHeight="1" spans="1:6">
      <c r="A8" s="76" t="s">
        <v>412</v>
      </c>
      <c r="B8" s="77" t="s">
        <v>71</v>
      </c>
      <c r="C8" s="77" t="s">
        <v>71</v>
      </c>
      <c r="D8" s="76" t="s">
        <v>413</v>
      </c>
      <c r="E8" s="77" t="s">
        <v>333</v>
      </c>
      <c r="F8" s="109">
        <v>103528801.52</v>
      </c>
    </row>
    <row r="9" ht="28.5" customHeight="1" spans="1:6">
      <c r="A9" s="76" t="s">
        <v>414</v>
      </c>
      <c r="B9" s="93" t="s">
        <v>333</v>
      </c>
      <c r="C9" s="99">
        <v>1828557432.55</v>
      </c>
      <c r="D9" s="76" t="s">
        <v>415</v>
      </c>
      <c r="E9" s="77" t="s">
        <v>333</v>
      </c>
      <c r="F9" s="109">
        <v>0</v>
      </c>
    </row>
    <row r="10" ht="28.5" customHeight="1" spans="1:6">
      <c r="A10" s="76" t="s">
        <v>416</v>
      </c>
      <c r="B10" s="93" t="s">
        <v>333</v>
      </c>
      <c r="C10" s="99">
        <v>1828557432.55</v>
      </c>
      <c r="D10" s="76" t="s">
        <v>417</v>
      </c>
      <c r="E10" s="77" t="s">
        <v>71</v>
      </c>
      <c r="F10" s="103" t="s">
        <v>71</v>
      </c>
    </row>
    <row r="11" ht="28.5" customHeight="1" spans="1:6">
      <c r="A11" s="76" t="s">
        <v>418</v>
      </c>
      <c r="B11" s="77" t="s">
        <v>71</v>
      </c>
      <c r="C11" s="77" t="s">
        <v>71</v>
      </c>
      <c r="D11" s="76" t="s">
        <v>419</v>
      </c>
      <c r="E11" s="77" t="s">
        <v>329</v>
      </c>
      <c r="F11" s="78">
        <v>3292</v>
      </c>
    </row>
    <row r="12" ht="28.5" customHeight="1" spans="1:6">
      <c r="A12" s="76" t="s">
        <v>420</v>
      </c>
      <c r="B12" s="93" t="s">
        <v>333</v>
      </c>
      <c r="C12" s="99">
        <v>164570168.93</v>
      </c>
      <c r="D12" s="76" t="s">
        <v>421</v>
      </c>
      <c r="E12" s="77" t="s">
        <v>329</v>
      </c>
      <c r="F12" s="78">
        <v>4772</v>
      </c>
    </row>
    <row r="13" ht="28.5" customHeight="1" spans="1:6">
      <c r="A13" s="76" t="s">
        <v>422</v>
      </c>
      <c r="B13" s="77" t="s">
        <v>71</v>
      </c>
      <c r="C13" s="77" t="s">
        <v>71</v>
      </c>
      <c r="D13" s="76" t="s">
        <v>423</v>
      </c>
      <c r="E13" s="77" t="s">
        <v>329</v>
      </c>
      <c r="F13" s="78">
        <v>459</v>
      </c>
    </row>
    <row r="14" ht="28.5" customHeight="1" spans="1:6">
      <c r="A14" s="124" t="s">
        <v>424</v>
      </c>
      <c r="B14" s="93" t="s">
        <v>333</v>
      </c>
      <c r="C14" s="99">
        <v>0</v>
      </c>
      <c r="D14" s="84" t="s">
        <v>425</v>
      </c>
      <c r="E14" s="21" t="s">
        <v>329</v>
      </c>
      <c r="F14" s="78">
        <v>156</v>
      </c>
    </row>
    <row r="15" ht="28.5" customHeight="1" spans="1:6">
      <c r="A15" s="124" t="s">
        <v>426</v>
      </c>
      <c r="B15" s="93" t="s">
        <v>333</v>
      </c>
      <c r="C15" s="99">
        <v>0</v>
      </c>
      <c r="D15" s="125" t="s">
        <v>427</v>
      </c>
      <c r="E15" s="126" t="s">
        <v>333</v>
      </c>
      <c r="F15" s="83">
        <f>F16+F17</f>
        <v>0</v>
      </c>
    </row>
    <row r="16" ht="28.5" customHeight="1" spans="1:6">
      <c r="A16" s="124" t="s">
        <v>428</v>
      </c>
      <c r="B16" s="93" t="s">
        <v>333</v>
      </c>
      <c r="C16" s="99">
        <v>0</v>
      </c>
      <c r="D16" s="124" t="s">
        <v>429</v>
      </c>
      <c r="E16" s="93" t="s">
        <v>333</v>
      </c>
      <c r="F16" s="99">
        <v>0</v>
      </c>
    </row>
    <row r="17" ht="28.5" customHeight="1" spans="1:6">
      <c r="A17" s="20" t="s">
        <v>430</v>
      </c>
      <c r="B17" s="87" t="s">
        <v>333</v>
      </c>
      <c r="C17" s="94">
        <f>C14-C15+C16</f>
        <v>0</v>
      </c>
      <c r="D17" s="20" t="s">
        <v>431</v>
      </c>
      <c r="E17" s="87" t="s">
        <v>333</v>
      </c>
      <c r="F17" s="100">
        <v>0</v>
      </c>
    </row>
    <row r="18" ht="28.5" customHeight="1" spans="1:6">
      <c r="A18" s="36"/>
      <c r="B18" s="36"/>
      <c r="C18" s="36"/>
      <c r="D18" s="27"/>
      <c r="E18" s="27"/>
      <c r="F18" s="28" t="s">
        <v>432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79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7.575" style="1"/>
    <col min="2" max="2" width="7.16666666666667" style="1"/>
    <col min="3" max="3" width="27.25" style="1"/>
    <col min="4" max="4" width="53.35" style="1"/>
    <col min="5" max="5" width="7.16666666666667" style="1"/>
    <col min="6" max="6" width="27.25" style="1"/>
  </cols>
  <sheetData>
    <row r="1" ht="48" customHeight="1" spans="1:6">
      <c r="A1" s="14" t="s">
        <v>433</v>
      </c>
      <c r="B1" s="15"/>
      <c r="C1" s="15"/>
      <c r="D1" s="15"/>
      <c r="E1" s="15"/>
      <c r="F1" s="15"/>
    </row>
    <row r="2" ht="19.5" customHeight="1" spans="1:6">
      <c r="A2" s="101" t="s">
        <v>51</v>
      </c>
      <c r="B2" s="16"/>
      <c r="C2" s="16"/>
      <c r="D2" s="16"/>
      <c r="E2" s="17"/>
      <c r="F2" s="18" t="s">
        <v>434</v>
      </c>
    </row>
    <row r="3" ht="28.5" customHeight="1" spans="1:6">
      <c r="A3" s="74" t="s">
        <v>435</v>
      </c>
      <c r="B3" s="74" t="s">
        <v>323</v>
      </c>
      <c r="C3" s="74" t="s">
        <v>324</v>
      </c>
      <c r="D3" s="74" t="s">
        <v>435</v>
      </c>
      <c r="E3" s="74" t="s">
        <v>323</v>
      </c>
      <c r="F3" s="102" t="s">
        <v>324</v>
      </c>
    </row>
    <row r="4" ht="28.5" customHeight="1" spans="1:6">
      <c r="A4" s="76" t="s">
        <v>404</v>
      </c>
      <c r="B4" s="77" t="s">
        <v>329</v>
      </c>
      <c r="C4" s="85">
        <v>604215</v>
      </c>
      <c r="D4" s="76" t="s">
        <v>436</v>
      </c>
      <c r="E4" s="103" t="s">
        <v>71</v>
      </c>
      <c r="F4" s="104" t="s">
        <v>71</v>
      </c>
    </row>
    <row r="5" ht="28.5" customHeight="1" spans="1:6">
      <c r="A5" s="76" t="s">
        <v>437</v>
      </c>
      <c r="B5" s="77" t="s">
        <v>329</v>
      </c>
      <c r="C5" s="85">
        <v>161231</v>
      </c>
      <c r="D5" s="76" t="s">
        <v>438</v>
      </c>
      <c r="E5" s="105" t="s">
        <v>71</v>
      </c>
      <c r="F5" s="106" t="s">
        <v>71</v>
      </c>
    </row>
    <row r="6" ht="28.5" customHeight="1" spans="1:6">
      <c r="A6" s="76" t="s">
        <v>439</v>
      </c>
      <c r="B6" s="77" t="s">
        <v>329</v>
      </c>
      <c r="C6" s="95">
        <v>236058</v>
      </c>
      <c r="D6" s="76" t="s">
        <v>440</v>
      </c>
      <c r="E6" s="107" t="s">
        <v>333</v>
      </c>
      <c r="F6" s="24">
        <v>0</v>
      </c>
    </row>
    <row r="7" ht="28.5" customHeight="1" spans="1:6">
      <c r="A7" s="76" t="s">
        <v>441</v>
      </c>
      <c r="B7" s="103" t="s">
        <v>71</v>
      </c>
      <c r="C7" s="82" t="s">
        <v>71</v>
      </c>
      <c r="D7" s="76" t="s">
        <v>442</v>
      </c>
      <c r="E7" s="107" t="s">
        <v>333</v>
      </c>
      <c r="F7" s="108">
        <v>56831476</v>
      </c>
    </row>
    <row r="8" ht="28.5" customHeight="1" spans="1:6">
      <c r="A8" s="76" t="s">
        <v>443</v>
      </c>
      <c r="B8" s="77" t="s">
        <v>333</v>
      </c>
      <c r="C8" s="99">
        <v>169180290</v>
      </c>
      <c r="D8" s="76" t="s">
        <v>444</v>
      </c>
      <c r="E8" s="105" t="s">
        <v>333</v>
      </c>
      <c r="F8" s="109">
        <v>56831476</v>
      </c>
    </row>
    <row r="9" ht="28.5" customHeight="1" spans="1:6">
      <c r="A9" s="76" t="s">
        <v>445</v>
      </c>
      <c r="B9" s="77" t="s">
        <v>333</v>
      </c>
      <c r="C9" s="100">
        <v>0</v>
      </c>
      <c r="D9" s="76" t="s">
        <v>446</v>
      </c>
      <c r="E9" s="110" t="s">
        <v>333</v>
      </c>
      <c r="F9" s="111">
        <v>56831476</v>
      </c>
    </row>
    <row r="10" ht="28.5" customHeight="1" spans="1:6">
      <c r="A10" s="76" t="s">
        <v>447</v>
      </c>
      <c r="B10" s="106" t="s">
        <v>71</v>
      </c>
      <c r="C10" s="80" t="s">
        <v>71</v>
      </c>
      <c r="D10" s="56" t="s">
        <v>448</v>
      </c>
      <c r="E10" s="112" t="s">
        <v>333</v>
      </c>
      <c r="F10" s="108">
        <v>0</v>
      </c>
    </row>
    <row r="11" ht="28.5" customHeight="1" spans="1:6">
      <c r="A11" s="56" t="s">
        <v>411</v>
      </c>
      <c r="B11" s="113" t="s">
        <v>333</v>
      </c>
      <c r="C11" s="114">
        <v>463416834.22</v>
      </c>
      <c r="D11" s="76" t="s">
        <v>449</v>
      </c>
      <c r="E11" s="105" t="s">
        <v>333</v>
      </c>
      <c r="F11" s="115">
        <f>F7-F8</f>
        <v>0</v>
      </c>
    </row>
    <row r="12" ht="28.5" customHeight="1" spans="1:6">
      <c r="A12" s="56" t="s">
        <v>413</v>
      </c>
      <c r="B12" s="80" t="s">
        <v>333</v>
      </c>
      <c r="C12" s="99">
        <v>463416834.22</v>
      </c>
      <c r="D12" s="76" t="s">
        <v>450</v>
      </c>
      <c r="E12" s="105" t="s">
        <v>333</v>
      </c>
      <c r="F12" s="116">
        <f>F6+F11</f>
        <v>0</v>
      </c>
    </row>
    <row r="13" ht="28.5" customHeight="1" spans="1:6">
      <c r="A13" s="56" t="s">
        <v>415</v>
      </c>
      <c r="B13" s="80" t="s">
        <v>333</v>
      </c>
      <c r="C13" s="99">
        <v>0</v>
      </c>
      <c r="D13" s="76" t="s">
        <v>451</v>
      </c>
      <c r="E13" s="106" t="s">
        <v>71</v>
      </c>
      <c r="F13" s="113" t="s">
        <v>71</v>
      </c>
    </row>
    <row r="14" ht="28.5" customHeight="1" spans="1:6">
      <c r="A14" s="56" t="s">
        <v>452</v>
      </c>
      <c r="B14" s="80" t="s">
        <v>333</v>
      </c>
      <c r="C14" s="94">
        <f>C15+C16</f>
        <v>0</v>
      </c>
      <c r="D14" s="56" t="s">
        <v>453</v>
      </c>
      <c r="E14" s="117" t="s">
        <v>329</v>
      </c>
      <c r="F14" s="26">
        <v>604215</v>
      </c>
    </row>
    <row r="15" ht="28.5" customHeight="1" spans="1:6">
      <c r="A15" s="56" t="s">
        <v>429</v>
      </c>
      <c r="B15" s="113" t="s">
        <v>333</v>
      </c>
      <c r="C15" s="118">
        <v>0</v>
      </c>
      <c r="D15" s="56" t="s">
        <v>454</v>
      </c>
      <c r="E15" s="117" t="s">
        <v>329</v>
      </c>
      <c r="F15" s="119">
        <v>30445</v>
      </c>
    </row>
    <row r="16" ht="28.5" customHeight="1" spans="1:6">
      <c r="A16" s="66" t="s">
        <v>431</v>
      </c>
      <c r="B16" s="113" t="s">
        <v>333</v>
      </c>
      <c r="C16" s="120">
        <v>0</v>
      </c>
      <c r="D16" s="106" t="s">
        <v>71</v>
      </c>
      <c r="E16" s="80" t="s">
        <v>71</v>
      </c>
      <c r="F16" s="21" t="s">
        <v>71</v>
      </c>
    </row>
    <row r="17" ht="28.5" customHeight="1" spans="1:6">
      <c r="A17" s="121"/>
      <c r="B17" s="96"/>
      <c r="C17" s="122"/>
      <c r="D17" s="36"/>
      <c r="E17" s="36"/>
      <c r="F17" s="38" t="s">
        <v>455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6"/>
  <sheetViews>
    <sheetView showGridLines="0" zoomScalePageLayoutView="60" workbookViewId="0">
      <pane topLeftCell="B8" activePane="bottomRight" state="frozen"/>
      <selection activeCell="A1" sqref="A1"/>
    </sheetView>
  </sheetViews>
  <sheetFormatPr defaultColWidth="8" defaultRowHeight="14.25" outlineLevelCol="2"/>
  <cols>
    <col min="1" max="1" width="1.14166666666667" style="1"/>
    <col min="2" max="2" width="121.475" style="1"/>
    <col min="3" max="3" width="4.15833333333333" style="1"/>
  </cols>
  <sheetData>
    <row r="1" ht="45.75" customHeight="1" spans="2:3">
      <c r="B1" s="15" t="s">
        <v>24</v>
      </c>
      <c r="C1" s="214"/>
    </row>
    <row r="2" ht="19.5" customHeight="1" spans="2:3">
      <c r="B2" s="215"/>
      <c r="C2" s="215"/>
    </row>
    <row r="3" ht="19.5" customHeight="1" spans="2:3">
      <c r="B3" s="204" t="s">
        <v>25</v>
      </c>
      <c r="C3" s="216"/>
    </row>
    <row r="4" ht="19.5" customHeight="1" spans="2:3">
      <c r="B4" s="204" t="s">
        <v>26</v>
      </c>
      <c r="C4" s="215"/>
    </row>
    <row r="5" ht="19.5" customHeight="1" spans="2:3">
      <c r="B5" s="204" t="s">
        <v>27</v>
      </c>
      <c r="C5" s="216"/>
    </row>
    <row r="6" ht="19.5" customHeight="1" spans="2:3">
      <c r="B6" s="204" t="s">
        <v>28</v>
      </c>
      <c r="C6" s="215"/>
    </row>
    <row r="7" ht="19.5" customHeight="1" spans="2:3">
      <c r="B7" s="204" t="s">
        <v>29</v>
      </c>
      <c r="C7" s="216"/>
    </row>
    <row r="8" ht="19.5" customHeight="1" spans="2:3">
      <c r="B8" s="204" t="s">
        <v>30</v>
      </c>
      <c r="C8" s="216"/>
    </row>
    <row r="9" ht="19.5" customHeight="1" spans="2:3">
      <c r="B9" s="204" t="s">
        <v>31</v>
      </c>
      <c r="C9" s="216"/>
    </row>
    <row r="10" ht="19.5" customHeight="1" spans="2:3">
      <c r="B10" s="204" t="s">
        <v>32</v>
      </c>
      <c r="C10" s="216"/>
    </row>
    <row r="11" ht="19.5" customHeight="1" spans="2:3">
      <c r="B11" s="204" t="s">
        <v>33</v>
      </c>
      <c r="C11" s="215"/>
    </row>
    <row r="12" ht="19.5" customHeight="1" spans="2:3">
      <c r="B12" s="217" t="s">
        <v>34</v>
      </c>
      <c r="C12" s="218"/>
    </row>
    <row r="13" ht="19.5" customHeight="1" spans="2:3">
      <c r="B13" s="217" t="s">
        <v>35</v>
      </c>
      <c r="C13" s="218"/>
    </row>
    <row r="14" ht="19.5" customHeight="1" spans="2:3">
      <c r="B14" s="204" t="s">
        <v>36</v>
      </c>
      <c r="C14" s="216"/>
    </row>
    <row r="15" ht="19.5" customHeight="1" spans="2:3">
      <c r="B15" s="204" t="s">
        <v>37</v>
      </c>
      <c r="C15" s="215"/>
    </row>
    <row r="16" ht="19.5" customHeight="1" spans="2:3">
      <c r="B16" s="204" t="s">
        <v>38</v>
      </c>
      <c r="C16" s="216"/>
    </row>
    <row r="17" ht="19.5" customHeight="1" spans="2:3">
      <c r="B17" s="204" t="s">
        <v>39</v>
      </c>
      <c r="C17" s="215"/>
    </row>
    <row r="18" ht="19.5" customHeight="1" spans="2:3">
      <c r="B18" s="204" t="s">
        <v>40</v>
      </c>
      <c r="C18" s="216"/>
    </row>
    <row r="19" ht="19.5" customHeight="1" spans="2:3">
      <c r="B19" s="204" t="s">
        <v>41</v>
      </c>
      <c r="C19" s="216"/>
    </row>
    <row r="20" ht="19.5" customHeight="1" spans="2:3">
      <c r="B20" s="204" t="s">
        <v>42</v>
      </c>
      <c r="C20" s="215"/>
    </row>
    <row r="21" ht="19.5" customHeight="1" spans="2:3">
      <c r="B21" s="204" t="s">
        <v>43</v>
      </c>
      <c r="C21" s="216"/>
    </row>
    <row r="22" ht="19.5" customHeight="1" spans="2:3">
      <c r="B22" s="204" t="s">
        <v>44</v>
      </c>
      <c r="C22" s="215"/>
    </row>
    <row r="23" ht="19.5" customHeight="1" spans="2:3">
      <c r="B23" s="204" t="s">
        <v>45</v>
      </c>
      <c r="C23" s="216"/>
    </row>
    <row r="24" ht="19.5" customHeight="1" spans="2:3">
      <c r="B24" s="204" t="s">
        <v>46</v>
      </c>
      <c r="C24" s="216"/>
    </row>
    <row r="25" ht="19.5" customHeight="1" spans="2:3">
      <c r="B25" s="204" t="s">
        <v>47</v>
      </c>
      <c r="C25" s="216"/>
    </row>
    <row r="26" ht="21" customHeight="1" spans="2:3">
      <c r="B26" s="204" t="s">
        <v>48</v>
      </c>
      <c r="C26" s="216"/>
    </row>
  </sheetData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9.1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14" t="s">
        <v>456</v>
      </c>
      <c r="B1" s="15"/>
      <c r="C1" s="15"/>
      <c r="D1" s="15"/>
      <c r="E1" s="15"/>
      <c r="F1" s="15"/>
    </row>
    <row r="2" ht="19.5" customHeight="1" spans="1:6">
      <c r="A2" s="16" t="s">
        <v>51</v>
      </c>
      <c r="B2" s="17"/>
      <c r="C2" s="16"/>
      <c r="D2" s="16"/>
      <c r="E2" s="16"/>
      <c r="F2" s="18" t="s">
        <v>457</v>
      </c>
    </row>
    <row r="3" ht="28.5" customHeight="1" spans="1:6">
      <c r="A3" s="19" t="s">
        <v>79</v>
      </c>
      <c r="B3" s="19" t="s">
        <v>323</v>
      </c>
      <c r="C3" s="19" t="s">
        <v>324</v>
      </c>
      <c r="D3" s="19" t="s">
        <v>79</v>
      </c>
      <c r="E3" s="19" t="s">
        <v>323</v>
      </c>
      <c r="F3" s="19" t="s">
        <v>324</v>
      </c>
    </row>
    <row r="4" ht="28.5" customHeight="1" spans="1:6">
      <c r="A4" s="97" t="s">
        <v>404</v>
      </c>
      <c r="B4" s="77" t="s">
        <v>329</v>
      </c>
      <c r="C4" s="85">
        <v>36490</v>
      </c>
      <c r="D4" s="98" t="s">
        <v>458</v>
      </c>
      <c r="E4" s="93" t="s">
        <v>333</v>
      </c>
      <c r="F4" s="99">
        <v>0</v>
      </c>
    </row>
    <row r="5" ht="28.5" customHeight="1" spans="1:6">
      <c r="A5" s="76" t="s">
        <v>459</v>
      </c>
      <c r="B5" s="77" t="s">
        <v>329</v>
      </c>
      <c r="C5" s="85">
        <v>36490</v>
      </c>
      <c r="D5" s="76" t="s">
        <v>460</v>
      </c>
      <c r="E5" s="93" t="s">
        <v>333</v>
      </c>
      <c r="F5" s="83">
        <f>C11-C12+F4</f>
        <v>0</v>
      </c>
    </row>
    <row r="6" ht="28.5" customHeight="1" spans="1:6">
      <c r="A6" s="76" t="s">
        <v>412</v>
      </c>
      <c r="B6" s="77" t="s">
        <v>333</v>
      </c>
      <c r="C6" s="99">
        <v>1971530000</v>
      </c>
      <c r="D6" s="76" t="s">
        <v>461</v>
      </c>
      <c r="E6" s="93" t="s">
        <v>333</v>
      </c>
      <c r="F6" s="99">
        <v>0</v>
      </c>
    </row>
    <row r="7" ht="28.5" customHeight="1" spans="1:6">
      <c r="A7" s="76" t="s">
        <v>418</v>
      </c>
      <c r="B7" s="77" t="s">
        <v>71</v>
      </c>
      <c r="C7" s="77" t="s">
        <v>71</v>
      </c>
      <c r="D7" s="76" t="s">
        <v>462</v>
      </c>
      <c r="E7" s="93" t="s">
        <v>333</v>
      </c>
      <c r="F7" s="99">
        <v>0</v>
      </c>
    </row>
    <row r="8" ht="28.5" customHeight="1" spans="1:6">
      <c r="A8" s="76" t="s">
        <v>463</v>
      </c>
      <c r="B8" s="77" t="s">
        <v>333</v>
      </c>
      <c r="C8" s="99">
        <v>12857699.16</v>
      </c>
      <c r="D8" s="76" t="s">
        <v>464</v>
      </c>
      <c r="E8" s="93" t="s">
        <v>329</v>
      </c>
      <c r="F8" s="85">
        <v>321</v>
      </c>
    </row>
    <row r="9" ht="28.5" customHeight="1" spans="1:6">
      <c r="A9" s="76" t="s">
        <v>465</v>
      </c>
      <c r="B9" s="77" t="s">
        <v>333</v>
      </c>
      <c r="C9" s="99">
        <v>7954376.64</v>
      </c>
      <c r="D9" s="76" t="s">
        <v>466</v>
      </c>
      <c r="E9" s="93" t="s">
        <v>333</v>
      </c>
      <c r="F9" s="83">
        <f>F10+F11</f>
        <v>0</v>
      </c>
    </row>
    <row r="10" ht="28.5" customHeight="1" spans="1:6">
      <c r="A10" s="76" t="s">
        <v>467</v>
      </c>
      <c r="B10" s="77" t="s">
        <v>71</v>
      </c>
      <c r="C10" s="77" t="s">
        <v>71</v>
      </c>
      <c r="D10" s="76" t="s">
        <v>468</v>
      </c>
      <c r="E10" s="93" t="s">
        <v>333</v>
      </c>
      <c r="F10" s="99">
        <v>0</v>
      </c>
    </row>
    <row r="11" ht="28.5" customHeight="1" spans="1:6">
      <c r="A11" s="76" t="s">
        <v>469</v>
      </c>
      <c r="B11" s="93" t="s">
        <v>333</v>
      </c>
      <c r="C11" s="99">
        <v>0</v>
      </c>
      <c r="D11" s="76" t="s">
        <v>470</v>
      </c>
      <c r="E11" s="93" t="s">
        <v>333</v>
      </c>
      <c r="F11" s="99">
        <v>0</v>
      </c>
    </row>
    <row r="12" ht="28.5" customHeight="1" spans="1:6">
      <c r="A12" s="84" t="s">
        <v>471</v>
      </c>
      <c r="B12" s="21" t="s">
        <v>333</v>
      </c>
      <c r="C12" s="100">
        <v>0</v>
      </c>
      <c r="D12" s="21" t="s">
        <v>71</v>
      </c>
      <c r="E12" s="21" t="s">
        <v>71</v>
      </c>
      <c r="F12" s="21" t="s">
        <v>71</v>
      </c>
    </row>
    <row r="13" ht="28.5" customHeight="1" spans="1:6">
      <c r="A13" s="36"/>
      <c r="B13" s="36"/>
      <c r="C13" s="36"/>
      <c r="D13" s="27"/>
      <c r="E13" s="27"/>
      <c r="F13" s="28" t="s">
        <v>472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zoomScalePageLayoutView="60" workbookViewId="0">
      <pane topLeftCell="A8" activePane="bottomRight" state="frozen"/>
      <selection activeCell="A1" sqref="A1:F1"/>
    </sheetView>
  </sheetViews>
  <sheetFormatPr defaultColWidth="8" defaultRowHeight="14.25" outlineLevelCol="5"/>
  <cols>
    <col min="1" max="1" width="53.0666666666667" style="1"/>
    <col min="2" max="2" width="8.89166666666667" style="1"/>
    <col min="3" max="3" width="27.25" style="1"/>
    <col min="4" max="4" width="55.5" style="1"/>
    <col min="5" max="5" width="8.89166666666667" style="1"/>
    <col min="6" max="6" width="27.25" style="1"/>
  </cols>
  <sheetData>
    <row r="1" ht="48" customHeight="1" spans="1:6">
      <c r="A1" s="72" t="s">
        <v>473</v>
      </c>
      <c r="B1" s="73"/>
      <c r="C1" s="73"/>
      <c r="D1" s="73"/>
      <c r="E1" s="73"/>
      <c r="F1" s="73"/>
    </row>
    <row r="2" ht="19.5" customHeight="1" spans="1:6">
      <c r="A2" s="16" t="s">
        <v>51</v>
      </c>
      <c r="B2" s="17"/>
      <c r="C2" s="16"/>
      <c r="D2" s="16"/>
      <c r="E2" s="17"/>
      <c r="F2" s="18" t="s">
        <v>474</v>
      </c>
    </row>
    <row r="3" ht="28.5" customHeight="1" spans="1:6">
      <c r="A3" s="19" t="s">
        <v>53</v>
      </c>
      <c r="B3" s="74" t="s">
        <v>323</v>
      </c>
      <c r="C3" s="19" t="s">
        <v>324</v>
      </c>
      <c r="D3" s="75" t="s">
        <v>53</v>
      </c>
      <c r="E3" s="75" t="s">
        <v>323</v>
      </c>
      <c r="F3" s="75" t="s">
        <v>324</v>
      </c>
    </row>
    <row r="4" ht="28.5" customHeight="1" spans="1:6">
      <c r="A4" s="76" t="s">
        <v>404</v>
      </c>
      <c r="B4" s="77" t="s">
        <v>329</v>
      </c>
      <c r="C4" s="78">
        <v>32284</v>
      </c>
      <c r="D4" s="79" t="s">
        <v>475</v>
      </c>
      <c r="E4" s="80" t="s">
        <v>476</v>
      </c>
      <c r="F4" s="81">
        <v>1659</v>
      </c>
    </row>
    <row r="5" ht="28.5" customHeight="1" spans="1:6">
      <c r="A5" s="76" t="s">
        <v>477</v>
      </c>
      <c r="B5" s="77" t="s">
        <v>329</v>
      </c>
      <c r="C5" s="78">
        <v>32284</v>
      </c>
      <c r="D5" s="79" t="s">
        <v>478</v>
      </c>
      <c r="E5" s="82" t="s">
        <v>479</v>
      </c>
      <c r="F5" s="83">
        <v>1242</v>
      </c>
    </row>
    <row r="6" ht="28.5" customHeight="1" spans="1:6">
      <c r="A6" s="84" t="s">
        <v>480</v>
      </c>
      <c r="B6" s="77" t="s">
        <v>329</v>
      </c>
      <c r="C6" s="85">
        <v>0</v>
      </c>
      <c r="D6" s="86" t="s">
        <v>481</v>
      </c>
      <c r="E6" s="87" t="s">
        <v>71</v>
      </c>
      <c r="F6" s="87" t="s">
        <v>71</v>
      </c>
    </row>
    <row r="7" ht="28.5" customHeight="1" spans="1:6">
      <c r="A7" s="86" t="s">
        <v>482</v>
      </c>
      <c r="B7" s="87" t="s">
        <v>71</v>
      </c>
      <c r="C7" s="87" t="s">
        <v>71</v>
      </c>
      <c r="D7" s="88" t="s">
        <v>483</v>
      </c>
      <c r="E7" s="89" t="s">
        <v>476</v>
      </c>
      <c r="F7" s="81">
        <v>1686</v>
      </c>
    </row>
    <row r="8" ht="28.5" customHeight="1" spans="1:6">
      <c r="A8" s="86" t="s">
        <v>414</v>
      </c>
      <c r="B8" s="90" t="s">
        <v>333</v>
      </c>
      <c r="C8" s="91">
        <v>1694121075</v>
      </c>
      <c r="D8" s="76" t="s">
        <v>484</v>
      </c>
      <c r="E8" s="77" t="s">
        <v>329</v>
      </c>
      <c r="F8" s="78">
        <v>0</v>
      </c>
    </row>
    <row r="9" ht="28.5" customHeight="1" spans="1:6">
      <c r="A9" s="86" t="s">
        <v>416</v>
      </c>
      <c r="B9" s="89" t="s">
        <v>333</v>
      </c>
      <c r="C9" s="92">
        <v>1694121075</v>
      </c>
      <c r="D9" s="76" t="s">
        <v>485</v>
      </c>
      <c r="E9" s="77" t="s">
        <v>329</v>
      </c>
      <c r="F9" s="78">
        <v>21627</v>
      </c>
    </row>
    <row r="10" ht="28.5" customHeight="1" spans="1:6">
      <c r="A10" s="88" t="s">
        <v>441</v>
      </c>
      <c r="B10" s="93" t="s">
        <v>71</v>
      </c>
      <c r="C10" s="87" t="s">
        <v>71</v>
      </c>
      <c r="D10" s="76" t="s">
        <v>486</v>
      </c>
      <c r="E10" s="77" t="s">
        <v>329</v>
      </c>
      <c r="F10" s="78">
        <v>11</v>
      </c>
    </row>
    <row r="11" ht="28.5" customHeight="1" spans="1:6">
      <c r="A11" s="76" t="s">
        <v>487</v>
      </c>
      <c r="B11" s="77" t="s">
        <v>333</v>
      </c>
      <c r="C11" s="91">
        <v>7906830.4</v>
      </c>
      <c r="D11" s="76" t="s">
        <v>488</v>
      </c>
      <c r="E11" s="77" t="s">
        <v>329</v>
      </c>
      <c r="F11" s="78">
        <v>0</v>
      </c>
    </row>
    <row r="12" ht="28.5" customHeight="1" spans="1:6">
      <c r="A12" s="76" t="s">
        <v>489</v>
      </c>
      <c r="B12" s="77" t="s">
        <v>333</v>
      </c>
      <c r="C12" s="91">
        <v>308692.35</v>
      </c>
      <c r="D12" s="76" t="s">
        <v>490</v>
      </c>
      <c r="E12" s="77" t="s">
        <v>329</v>
      </c>
      <c r="F12" s="78">
        <v>481</v>
      </c>
    </row>
    <row r="13" ht="28.5" customHeight="1" spans="1:6">
      <c r="A13" s="76" t="s">
        <v>491</v>
      </c>
      <c r="B13" s="77" t="s">
        <v>333</v>
      </c>
      <c r="C13" s="92">
        <v>98937.82</v>
      </c>
      <c r="D13" s="76" t="s">
        <v>492</v>
      </c>
      <c r="E13" s="77" t="s">
        <v>329</v>
      </c>
      <c r="F13" s="78">
        <v>0</v>
      </c>
    </row>
    <row r="14" ht="28.5" customHeight="1" spans="1:6">
      <c r="A14" s="76" t="s">
        <v>493</v>
      </c>
      <c r="B14" s="77" t="s">
        <v>333</v>
      </c>
      <c r="C14" s="83">
        <v>7697075.87</v>
      </c>
      <c r="D14" s="76" t="s">
        <v>494</v>
      </c>
      <c r="E14" s="77" t="s">
        <v>329</v>
      </c>
      <c r="F14" s="78">
        <v>241</v>
      </c>
    </row>
    <row r="15" ht="28.5" customHeight="1" spans="1:6">
      <c r="A15" s="76" t="s">
        <v>495</v>
      </c>
      <c r="B15" s="93" t="s">
        <v>71</v>
      </c>
      <c r="C15" s="93" t="s">
        <v>71</v>
      </c>
      <c r="D15" s="76" t="s">
        <v>466</v>
      </c>
      <c r="E15" s="77" t="s">
        <v>333</v>
      </c>
      <c r="F15" s="94">
        <v>0</v>
      </c>
    </row>
    <row r="16" ht="28.5" customHeight="1" spans="1:6">
      <c r="A16" s="76" t="s">
        <v>496</v>
      </c>
      <c r="B16" s="77" t="s">
        <v>329</v>
      </c>
      <c r="C16" s="85">
        <v>137</v>
      </c>
      <c r="D16" s="76" t="s">
        <v>429</v>
      </c>
      <c r="E16" s="77" t="s">
        <v>333</v>
      </c>
      <c r="F16" s="91">
        <v>0</v>
      </c>
    </row>
    <row r="17" ht="28.5" customHeight="1" spans="1:6">
      <c r="A17" s="84" t="s">
        <v>497</v>
      </c>
      <c r="B17" s="21" t="s">
        <v>329</v>
      </c>
      <c r="C17" s="95">
        <v>356</v>
      </c>
      <c r="D17" s="84" t="s">
        <v>431</v>
      </c>
      <c r="E17" s="21" t="s">
        <v>333</v>
      </c>
      <c r="F17" s="91">
        <v>0</v>
      </c>
    </row>
    <row r="18" ht="28.5" customHeight="1" spans="1:6">
      <c r="A18" s="27"/>
      <c r="B18" s="27"/>
      <c r="C18" s="27"/>
      <c r="D18" s="27"/>
      <c r="E18" s="96"/>
      <c r="F18" s="38" t="s">
        <v>498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5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zoomScalePageLayoutView="60" workbookViewId="0">
      <pane topLeftCell="A21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3" width="27.25" style="1"/>
    <col min="4" max="4" width="45.8916666666667" style="1"/>
    <col min="5" max="6" width="27.25" style="1"/>
  </cols>
  <sheetData>
    <row r="1" ht="39" customHeight="1" spans="1:6">
      <c r="A1" s="14" t="s">
        <v>499</v>
      </c>
      <c r="B1" s="15"/>
      <c r="C1" s="15"/>
      <c r="D1" s="15"/>
      <c r="E1" s="15"/>
      <c r="F1" s="50"/>
    </row>
    <row r="2" ht="17.25" customHeight="1" spans="1:6">
      <c r="A2" s="51"/>
      <c r="B2" s="51"/>
      <c r="C2" s="51"/>
      <c r="D2" s="51"/>
      <c r="E2" s="51"/>
      <c r="F2" s="52" t="s">
        <v>500</v>
      </c>
    </row>
    <row r="3" ht="19.5" customHeight="1" spans="1:6">
      <c r="A3" s="53" t="s">
        <v>51</v>
      </c>
      <c r="B3" s="29"/>
      <c r="C3" s="29"/>
      <c r="D3" s="29"/>
      <c r="E3" s="29"/>
      <c r="F3" s="54" t="s">
        <v>501</v>
      </c>
    </row>
    <row r="4" ht="28.5" customHeight="1" spans="1:6">
      <c r="A4" s="55" t="s">
        <v>53</v>
      </c>
      <c r="B4" s="43" t="s">
        <v>63</v>
      </c>
      <c r="C4" s="43" t="s">
        <v>502</v>
      </c>
      <c r="D4" s="43" t="s">
        <v>53</v>
      </c>
      <c r="E4" s="43" t="s">
        <v>63</v>
      </c>
      <c r="F4" s="43" t="s">
        <v>502</v>
      </c>
    </row>
    <row r="5" ht="28.5" customHeight="1" spans="1:6">
      <c r="A5" s="56" t="s">
        <v>325</v>
      </c>
      <c r="B5" s="34" t="s">
        <v>71</v>
      </c>
      <c r="C5" s="34" t="s">
        <v>71</v>
      </c>
      <c r="D5" s="35" t="s">
        <v>503</v>
      </c>
      <c r="E5" s="57">
        <v>10611</v>
      </c>
      <c r="F5" s="58">
        <v>10132</v>
      </c>
    </row>
    <row r="6" ht="28.5" customHeight="1" spans="1:6">
      <c r="A6" s="56" t="s">
        <v>504</v>
      </c>
      <c r="B6" s="57">
        <v>44751</v>
      </c>
      <c r="C6" s="57">
        <v>42944</v>
      </c>
      <c r="D6" s="35" t="s">
        <v>505</v>
      </c>
      <c r="E6" s="34" t="s">
        <v>71</v>
      </c>
      <c r="F6" s="59">
        <v>24.56</v>
      </c>
    </row>
    <row r="7" ht="28.5" customHeight="1" spans="1:6">
      <c r="A7" s="56" t="s">
        <v>506</v>
      </c>
      <c r="B7" s="57">
        <v>31650</v>
      </c>
      <c r="C7" s="26">
        <v>30100</v>
      </c>
      <c r="D7" s="35" t="s">
        <v>507</v>
      </c>
      <c r="E7" s="34" t="s">
        <v>71</v>
      </c>
      <c r="F7" s="59">
        <v>68501.78</v>
      </c>
    </row>
    <row r="8" ht="28.5" customHeight="1" spans="1:6">
      <c r="A8" s="56" t="s">
        <v>508</v>
      </c>
      <c r="B8" s="57">
        <v>11000</v>
      </c>
      <c r="C8" s="26">
        <v>10800</v>
      </c>
      <c r="D8" s="35" t="s">
        <v>509</v>
      </c>
      <c r="E8" s="34" t="s">
        <v>71</v>
      </c>
      <c r="F8" s="60" t="s">
        <v>71</v>
      </c>
    </row>
    <row r="9" ht="28.5" customHeight="1" spans="1:6">
      <c r="A9" s="56" t="s">
        <v>510</v>
      </c>
      <c r="B9" s="57">
        <v>13101</v>
      </c>
      <c r="C9" s="57">
        <v>12844</v>
      </c>
      <c r="D9" s="35" t="s">
        <v>504</v>
      </c>
      <c r="E9" s="57">
        <v>43360</v>
      </c>
      <c r="F9" s="61">
        <v>43360</v>
      </c>
    </row>
    <row r="10" ht="28.5" customHeight="1" spans="1:6">
      <c r="A10" s="56" t="s">
        <v>511</v>
      </c>
      <c r="B10" s="57">
        <v>12</v>
      </c>
      <c r="C10" s="26">
        <v>14</v>
      </c>
      <c r="D10" s="35" t="s">
        <v>506</v>
      </c>
      <c r="E10" s="57">
        <v>30550</v>
      </c>
      <c r="F10" s="62">
        <v>30550</v>
      </c>
    </row>
    <row r="11" ht="28.5" customHeight="1" spans="1:6">
      <c r="A11" s="56" t="s">
        <v>512</v>
      </c>
      <c r="B11" s="57">
        <v>13089</v>
      </c>
      <c r="C11" s="26">
        <v>12830</v>
      </c>
      <c r="D11" s="35" t="s">
        <v>513</v>
      </c>
      <c r="E11" s="57">
        <v>12810</v>
      </c>
      <c r="F11" s="62">
        <v>12810</v>
      </c>
    </row>
    <row r="12" ht="28.5" customHeight="1" spans="1:6">
      <c r="A12" s="56" t="s">
        <v>503</v>
      </c>
      <c r="B12" s="57">
        <v>28000</v>
      </c>
      <c r="C12" s="26">
        <v>28000</v>
      </c>
      <c r="D12" s="35" t="s">
        <v>503</v>
      </c>
      <c r="E12" s="57">
        <v>30550</v>
      </c>
      <c r="F12" s="62">
        <v>30550</v>
      </c>
    </row>
    <row r="13" ht="28.5" customHeight="1" spans="1:6">
      <c r="A13" s="56" t="s">
        <v>514</v>
      </c>
      <c r="B13" s="57">
        <v>9000</v>
      </c>
      <c r="C13" s="26">
        <v>9500</v>
      </c>
      <c r="D13" s="35" t="s">
        <v>505</v>
      </c>
      <c r="E13" s="63" t="s">
        <v>71</v>
      </c>
      <c r="F13" s="64">
        <v>9</v>
      </c>
    </row>
    <row r="14" ht="28.5" customHeight="1" spans="1:6">
      <c r="A14" s="56" t="s">
        <v>515</v>
      </c>
      <c r="B14" s="34" t="s">
        <v>71</v>
      </c>
      <c r="C14" s="25">
        <v>22.7</v>
      </c>
      <c r="D14" s="35" t="s">
        <v>516</v>
      </c>
      <c r="E14" s="24">
        <v>7</v>
      </c>
      <c r="F14" s="65">
        <v>7</v>
      </c>
    </row>
    <row r="15" ht="28.5" customHeight="1" spans="1:6">
      <c r="A15" s="66" t="s">
        <v>517</v>
      </c>
      <c r="B15" s="24">
        <v>16</v>
      </c>
      <c r="C15" s="24">
        <v>16</v>
      </c>
      <c r="D15" s="35" t="s">
        <v>518</v>
      </c>
      <c r="E15" s="24">
        <v>2</v>
      </c>
      <c r="F15" s="65">
        <v>2</v>
      </c>
    </row>
    <row r="16" ht="28.5" customHeight="1" spans="1:6">
      <c r="A16" s="22" t="s">
        <v>519</v>
      </c>
      <c r="B16" s="24">
        <v>8</v>
      </c>
      <c r="C16" s="24">
        <v>8</v>
      </c>
      <c r="D16" s="22" t="s">
        <v>520</v>
      </c>
      <c r="E16" s="63" t="s">
        <v>71</v>
      </c>
      <c r="F16" s="64">
        <v>59854.58</v>
      </c>
    </row>
    <row r="17" ht="28.5" customHeight="1" spans="1:6">
      <c r="A17" s="22" t="s">
        <v>521</v>
      </c>
      <c r="B17" s="24">
        <v>20</v>
      </c>
      <c r="C17" s="24">
        <v>20</v>
      </c>
      <c r="D17" s="22" t="s">
        <v>522</v>
      </c>
      <c r="E17" s="25">
        <v>860</v>
      </c>
      <c r="F17" s="60" t="s">
        <v>71</v>
      </c>
    </row>
    <row r="18" ht="28.5" customHeight="1" spans="1:6">
      <c r="A18" s="22" t="s">
        <v>523</v>
      </c>
      <c r="B18" s="63" t="s">
        <v>71</v>
      </c>
      <c r="C18" s="25">
        <v>96.38</v>
      </c>
      <c r="D18" s="22" t="s">
        <v>524</v>
      </c>
      <c r="E18" s="24">
        <v>280</v>
      </c>
      <c r="F18" s="60" t="s">
        <v>71</v>
      </c>
    </row>
    <row r="19" ht="28.5" customHeight="1" spans="1:6">
      <c r="A19" s="67" t="s">
        <v>525</v>
      </c>
      <c r="B19" s="34" t="s">
        <v>71</v>
      </c>
      <c r="C19" s="25">
        <v>45892.86</v>
      </c>
      <c r="D19" s="35" t="s">
        <v>526</v>
      </c>
      <c r="E19" s="68">
        <v>580</v>
      </c>
      <c r="F19" s="60" t="s">
        <v>71</v>
      </c>
    </row>
    <row r="20" ht="28.5" customHeight="1" spans="1:6">
      <c r="A20" s="67" t="s">
        <v>527</v>
      </c>
      <c r="B20" s="34" t="s">
        <v>71</v>
      </c>
      <c r="C20" s="25">
        <v>30211.62</v>
      </c>
      <c r="D20" s="35" t="s">
        <v>528</v>
      </c>
      <c r="E20" s="34" t="s">
        <v>71</v>
      </c>
      <c r="F20" s="60" t="s">
        <v>71</v>
      </c>
    </row>
    <row r="21" ht="28.5" customHeight="1" spans="1:6">
      <c r="A21" s="69" t="s">
        <v>359</v>
      </c>
      <c r="B21" s="34" t="s">
        <v>71</v>
      </c>
      <c r="C21" s="34" t="s">
        <v>71</v>
      </c>
      <c r="D21" s="35" t="s">
        <v>529</v>
      </c>
      <c r="E21" s="57">
        <v>36490</v>
      </c>
      <c r="F21" s="62">
        <v>34163</v>
      </c>
    </row>
    <row r="22" ht="28.5" customHeight="1" spans="1:6">
      <c r="A22" s="56" t="s">
        <v>530</v>
      </c>
      <c r="B22" s="24">
        <v>617.75</v>
      </c>
      <c r="C22" s="34" t="s">
        <v>71</v>
      </c>
      <c r="D22" s="35" t="s">
        <v>531</v>
      </c>
      <c r="E22" s="57">
        <v>36490</v>
      </c>
      <c r="F22" s="62">
        <v>34163</v>
      </c>
    </row>
    <row r="23" ht="28.5" customHeight="1" spans="1:6">
      <c r="A23" s="56" t="s">
        <v>532</v>
      </c>
      <c r="B23" s="24">
        <v>1584.76</v>
      </c>
      <c r="C23" s="34" t="s">
        <v>71</v>
      </c>
      <c r="D23" s="35" t="s">
        <v>533</v>
      </c>
      <c r="E23" s="34" t="s">
        <v>71</v>
      </c>
      <c r="F23" s="64">
        <v>0.4</v>
      </c>
    </row>
    <row r="24" ht="28.5" customHeight="1" spans="1:6">
      <c r="A24" s="56" t="s">
        <v>534</v>
      </c>
      <c r="B24" s="24">
        <v>108.96</v>
      </c>
      <c r="C24" s="34" t="s">
        <v>71</v>
      </c>
      <c r="D24" s="35" t="s">
        <v>520</v>
      </c>
      <c r="E24" s="34" t="s">
        <v>71</v>
      </c>
      <c r="F24" s="64">
        <v>57709.51</v>
      </c>
    </row>
    <row r="25" ht="28.5" customHeight="1" spans="1:6">
      <c r="A25" s="56" t="s">
        <v>535</v>
      </c>
      <c r="B25" s="25">
        <v>110868</v>
      </c>
      <c r="C25" s="24">
        <v>109713</v>
      </c>
      <c r="D25" s="35" t="s">
        <v>536</v>
      </c>
      <c r="E25" s="34" t="s">
        <v>71</v>
      </c>
      <c r="F25" s="60" t="s">
        <v>71</v>
      </c>
    </row>
    <row r="26" ht="28.5" customHeight="1" spans="1:6">
      <c r="A26" s="66" t="s">
        <v>537</v>
      </c>
      <c r="B26" s="34" t="s">
        <v>71</v>
      </c>
      <c r="C26" s="25">
        <v>1717.01</v>
      </c>
      <c r="D26" s="35" t="s">
        <v>529</v>
      </c>
      <c r="E26" s="57">
        <v>32284</v>
      </c>
      <c r="F26" s="70">
        <v>27155</v>
      </c>
    </row>
    <row r="27" ht="28.5" customHeight="1" spans="1:6">
      <c r="A27" s="67" t="s">
        <v>327</v>
      </c>
      <c r="B27" s="34" t="s">
        <v>71</v>
      </c>
      <c r="C27" s="34" t="s">
        <v>71</v>
      </c>
      <c r="D27" s="35" t="s">
        <v>538</v>
      </c>
      <c r="E27" s="57">
        <v>32284</v>
      </c>
      <c r="F27" s="62">
        <v>27155</v>
      </c>
    </row>
    <row r="28" ht="28.5" customHeight="1" spans="1:6">
      <c r="A28" s="69" t="s">
        <v>529</v>
      </c>
      <c r="B28" s="57">
        <v>16875</v>
      </c>
      <c r="C28" s="57">
        <v>16345</v>
      </c>
      <c r="D28" s="35" t="s">
        <v>533</v>
      </c>
      <c r="E28" s="34" t="s">
        <v>71</v>
      </c>
      <c r="F28" s="59">
        <v>1.01</v>
      </c>
    </row>
    <row r="29" ht="28.5" customHeight="1" spans="1:6">
      <c r="A29" s="56" t="s">
        <v>539</v>
      </c>
      <c r="B29" s="57">
        <v>10985</v>
      </c>
      <c r="C29" s="26">
        <v>10490</v>
      </c>
      <c r="D29" s="35" t="s">
        <v>520</v>
      </c>
      <c r="E29" s="34" t="s">
        <v>71</v>
      </c>
      <c r="F29" s="59">
        <v>62387.08</v>
      </c>
    </row>
    <row r="30" ht="28.5" customHeight="1" spans="1:6">
      <c r="A30" s="66" t="s">
        <v>540</v>
      </c>
      <c r="B30" s="57">
        <v>5890</v>
      </c>
      <c r="C30" s="26">
        <v>5855</v>
      </c>
      <c r="D30" s="35" t="s">
        <v>541</v>
      </c>
      <c r="E30" s="68">
        <v>0</v>
      </c>
      <c r="F30" s="60" t="s">
        <v>71</v>
      </c>
    </row>
    <row r="31" ht="28.5" customHeight="1" spans="1:6">
      <c r="A31" s="71"/>
      <c r="B31" s="27"/>
      <c r="C31" s="27"/>
      <c r="D31" s="71"/>
      <c r="E31" s="38"/>
      <c r="F31" s="38" t="s">
        <v>542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3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zoomScalePageLayoutView="60" workbookViewId="0">
      <pane topLeftCell="E13" activePane="bottomRight" state="frozen"/>
      <selection activeCell="A14" sqref="A14"/>
    </sheetView>
  </sheetViews>
  <sheetFormatPr defaultColWidth="8" defaultRowHeight="14.25"/>
  <cols>
    <col min="1" max="1" width="45.8916666666667" style="1"/>
    <col min="2" max="2" width="22.9416666666667" style="1"/>
    <col min="3" max="5" width="22.9416666666667" style="1" hidden="1" customWidth="1"/>
    <col min="6" max="7" width="22.9416666666667" style="1"/>
    <col min="8" max="9" width="22.9416666666667" style="1" hidden="1" customWidth="1"/>
  </cols>
  <sheetData>
    <row r="1" ht="33" customHeight="1" spans="1:9">
      <c r="A1" s="14" t="s">
        <v>543</v>
      </c>
      <c r="B1" s="39"/>
      <c r="C1" s="39"/>
      <c r="D1" s="39"/>
      <c r="E1" s="39"/>
      <c r="F1" s="39"/>
      <c r="G1" s="39"/>
      <c r="H1" s="39"/>
      <c r="I1" s="39"/>
    </row>
    <row r="2" ht="19.5" customHeight="1" spans="1:9">
      <c r="A2" s="3"/>
      <c r="B2" s="3"/>
      <c r="C2" s="3"/>
      <c r="D2" s="3"/>
      <c r="E2" s="3"/>
      <c r="F2" s="3"/>
      <c r="G2" s="3"/>
      <c r="H2" s="3"/>
      <c r="I2" s="48" t="s">
        <v>544</v>
      </c>
    </row>
    <row r="3" ht="19.5" customHeight="1" spans="1:9">
      <c r="A3" s="40" t="s">
        <v>51</v>
      </c>
      <c r="B3" s="41"/>
      <c r="C3" s="41"/>
      <c r="D3" s="41"/>
      <c r="E3" s="41"/>
      <c r="F3" s="41"/>
      <c r="G3" s="42"/>
      <c r="H3" s="41"/>
      <c r="I3" s="49" t="s">
        <v>52</v>
      </c>
    </row>
    <row r="4" ht="37.5" customHeight="1" spans="1:9">
      <c r="A4" s="43" t="s">
        <v>53</v>
      </c>
      <c r="B4" s="43" t="s">
        <v>80</v>
      </c>
      <c r="C4" s="33" t="s">
        <v>81</v>
      </c>
      <c r="D4" s="33" t="s">
        <v>82</v>
      </c>
      <c r="E4" s="33" t="s">
        <v>83</v>
      </c>
      <c r="F4" s="33" t="s">
        <v>84</v>
      </c>
      <c r="G4" s="33" t="s">
        <v>85</v>
      </c>
      <c r="H4" s="43" t="s">
        <v>60</v>
      </c>
      <c r="I4" s="43" t="s">
        <v>61</v>
      </c>
    </row>
    <row r="5" ht="28.5" customHeight="1" spans="1:9">
      <c r="A5" s="35" t="s">
        <v>545</v>
      </c>
      <c r="B5" s="25">
        <f>C5+D5+E5+F5+G5+H5+I5</f>
        <v>1109747.04</v>
      </c>
      <c r="C5" s="25">
        <v>738105.7</v>
      </c>
      <c r="D5" s="25">
        <v>171939.34</v>
      </c>
      <c r="E5" s="25">
        <v>169620</v>
      </c>
      <c r="F5" s="25">
        <v>0</v>
      </c>
      <c r="G5" s="25">
        <v>0</v>
      </c>
      <c r="H5" s="25">
        <v>0</v>
      </c>
      <c r="I5" s="25">
        <v>30082</v>
      </c>
    </row>
    <row r="6" ht="28.5" customHeight="1" spans="1:9">
      <c r="A6" s="35" t="s">
        <v>546</v>
      </c>
      <c r="B6" s="25">
        <f>C6+D6+E6+F6+G6+H6+I6</f>
        <v>188007.55</v>
      </c>
      <c r="C6" s="24">
        <v>181232.2</v>
      </c>
      <c r="D6" s="24">
        <v>0</v>
      </c>
      <c r="E6" s="24">
        <v>6775.35</v>
      </c>
      <c r="F6" s="24">
        <v>0</v>
      </c>
      <c r="G6" s="24">
        <v>0</v>
      </c>
      <c r="H6" s="24">
        <v>0</v>
      </c>
      <c r="I6" s="24">
        <v>0</v>
      </c>
    </row>
    <row r="7" ht="28.5" customHeight="1" spans="1:9">
      <c r="A7" s="35" t="s">
        <v>547</v>
      </c>
      <c r="B7" s="25">
        <f>C7+D7+E7+F7+G7+H7+I7</f>
        <v>921739.49</v>
      </c>
      <c r="C7" s="24">
        <v>556873.5</v>
      </c>
      <c r="D7" s="24">
        <v>171939.34</v>
      </c>
      <c r="E7" s="24">
        <v>162844.65</v>
      </c>
      <c r="F7" s="24">
        <v>0</v>
      </c>
      <c r="G7" s="24">
        <v>0</v>
      </c>
      <c r="H7" s="24">
        <v>0</v>
      </c>
      <c r="I7" s="24">
        <v>30082</v>
      </c>
    </row>
    <row r="8" ht="28.5" customHeight="1" spans="1:9">
      <c r="A8" s="35" t="s">
        <v>548</v>
      </c>
      <c r="B8" s="25">
        <f>C8+D8+E8+F8+G8+H8+I8</f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ht="28.5" customHeight="1" spans="1:9">
      <c r="A9" s="35" t="s">
        <v>549</v>
      </c>
      <c r="B9" s="25">
        <f t="shared" ref="B9:I9" si="0">((B5-B6)-B7)-B8</f>
        <v>0</v>
      </c>
      <c r="C9" s="25">
        <f t="shared" si="0"/>
        <v>0</v>
      </c>
      <c r="D9" s="25">
        <f t="shared" si="0"/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ht="28.5" customHeight="1" spans="1:9">
      <c r="A10" s="35" t="s">
        <v>550</v>
      </c>
      <c r="B10" s="25">
        <f>C10+D10+E10+F10+G10+H10+I10</f>
        <v>49207813.14</v>
      </c>
      <c r="C10" s="25">
        <v>102376.08</v>
      </c>
      <c r="D10" s="25">
        <v>0</v>
      </c>
      <c r="E10" s="25">
        <v>0</v>
      </c>
      <c r="F10" s="25">
        <v>48293900</v>
      </c>
      <c r="G10" s="25">
        <v>0</v>
      </c>
      <c r="H10" s="25">
        <v>438.98</v>
      </c>
      <c r="I10" s="25">
        <v>811098.08</v>
      </c>
    </row>
    <row r="11" ht="28.5" customHeight="1" spans="1:9">
      <c r="A11" s="35" t="s">
        <v>551</v>
      </c>
      <c r="B11" s="25">
        <f>C11+D11+E11+F11+G11+H11+I11</f>
        <v>102815.06</v>
      </c>
      <c r="C11" s="24">
        <v>102376.08</v>
      </c>
      <c r="D11" s="24">
        <v>0</v>
      </c>
      <c r="E11" s="24">
        <v>0</v>
      </c>
      <c r="F11" s="24">
        <v>0</v>
      </c>
      <c r="G11" s="24">
        <v>0</v>
      </c>
      <c r="H11" s="24">
        <v>438.98</v>
      </c>
      <c r="I11" s="24">
        <v>0</v>
      </c>
    </row>
    <row r="12" ht="28.5" customHeight="1" spans="1:9">
      <c r="A12" s="35" t="s">
        <v>552</v>
      </c>
      <c r="B12" s="25">
        <f>C12</f>
        <v>0</v>
      </c>
      <c r="C12" s="24">
        <v>0</v>
      </c>
      <c r="D12" s="34" t="s">
        <v>71</v>
      </c>
      <c r="E12" s="34" t="s">
        <v>71</v>
      </c>
      <c r="F12" s="34" t="s">
        <v>71</v>
      </c>
      <c r="G12" s="34" t="s">
        <v>71</v>
      </c>
      <c r="H12" s="34" t="s">
        <v>71</v>
      </c>
      <c r="I12" s="34" t="s">
        <v>71</v>
      </c>
    </row>
    <row r="13" ht="28.5" customHeight="1" spans="1:9">
      <c r="A13" s="35" t="s">
        <v>553</v>
      </c>
      <c r="B13" s="25">
        <f>F13</f>
        <v>0</v>
      </c>
      <c r="C13" s="34" t="s">
        <v>71</v>
      </c>
      <c r="D13" s="34" t="s">
        <v>71</v>
      </c>
      <c r="E13" s="34" t="s">
        <v>71</v>
      </c>
      <c r="F13" s="24">
        <v>0</v>
      </c>
      <c r="G13" s="34" t="s">
        <v>71</v>
      </c>
      <c r="H13" s="34" t="s">
        <v>71</v>
      </c>
      <c r="I13" s="34" t="s">
        <v>71</v>
      </c>
    </row>
    <row r="14" ht="30.75" customHeight="1" spans="1:9">
      <c r="A14" s="44" t="s">
        <v>554</v>
      </c>
      <c r="B14" s="25">
        <f>F14+G14</f>
        <v>0</v>
      </c>
      <c r="C14" s="34" t="s">
        <v>71</v>
      </c>
      <c r="D14" s="34" t="s">
        <v>71</v>
      </c>
      <c r="E14" s="34" t="s">
        <v>71</v>
      </c>
      <c r="F14" s="24">
        <v>0</v>
      </c>
      <c r="G14" s="24">
        <v>0</v>
      </c>
      <c r="H14" s="34" t="s">
        <v>71</v>
      </c>
      <c r="I14" s="34" t="s">
        <v>71</v>
      </c>
    </row>
    <row r="15" ht="30.75" customHeight="1" spans="1:9">
      <c r="A15" s="44" t="s">
        <v>555</v>
      </c>
      <c r="B15" s="25">
        <f>I15</f>
        <v>0</v>
      </c>
      <c r="C15" s="34" t="s">
        <v>71</v>
      </c>
      <c r="D15" s="34" t="s">
        <v>71</v>
      </c>
      <c r="E15" s="34" t="s">
        <v>71</v>
      </c>
      <c r="F15" s="34" t="s">
        <v>71</v>
      </c>
      <c r="G15" s="34" t="s">
        <v>71</v>
      </c>
      <c r="H15" s="34" t="s">
        <v>71</v>
      </c>
      <c r="I15" s="24">
        <v>0</v>
      </c>
    </row>
    <row r="16" ht="28.5" customHeight="1" spans="1:9">
      <c r="A16" s="35" t="s">
        <v>556</v>
      </c>
      <c r="B16" s="25">
        <f>I16</f>
        <v>811098.08</v>
      </c>
      <c r="C16" s="34" t="s">
        <v>71</v>
      </c>
      <c r="D16" s="34" t="s">
        <v>71</v>
      </c>
      <c r="E16" s="34" t="s">
        <v>71</v>
      </c>
      <c r="F16" s="34" t="s">
        <v>71</v>
      </c>
      <c r="G16" s="34" t="s">
        <v>71</v>
      </c>
      <c r="H16" s="34" t="s">
        <v>71</v>
      </c>
      <c r="I16" s="25">
        <v>811098.08</v>
      </c>
    </row>
    <row r="17" ht="28.5" customHeight="1" spans="1:9">
      <c r="A17" s="35" t="s">
        <v>557</v>
      </c>
      <c r="B17" s="25">
        <f>I17</f>
        <v>0</v>
      </c>
      <c r="C17" s="34" t="s">
        <v>71</v>
      </c>
      <c r="D17" s="34" t="s">
        <v>71</v>
      </c>
      <c r="E17" s="34" t="s">
        <v>71</v>
      </c>
      <c r="F17" s="34" t="s">
        <v>71</v>
      </c>
      <c r="G17" s="34" t="s">
        <v>71</v>
      </c>
      <c r="H17" s="34" t="s">
        <v>71</v>
      </c>
      <c r="I17" s="25">
        <v>0</v>
      </c>
    </row>
    <row r="18" ht="28.5" customHeight="1" spans="1:9">
      <c r="A18" s="35" t="s">
        <v>558</v>
      </c>
      <c r="B18" s="25">
        <f>((((((B10-B11)-B12)-B13)-B15)-B16)-B17)-B14</f>
        <v>48293900</v>
      </c>
      <c r="C18" s="25">
        <f>(C10-C11)-C12</f>
        <v>0</v>
      </c>
      <c r="D18" s="25">
        <f>D10-D11</f>
        <v>0</v>
      </c>
      <c r="E18" s="25">
        <f>E10-E11</f>
        <v>0</v>
      </c>
      <c r="F18" s="25">
        <f>((F10-F11)-F13)-F14</f>
        <v>48293900</v>
      </c>
      <c r="G18" s="25">
        <f>(G10-G11)-G14</f>
        <v>0</v>
      </c>
      <c r="H18" s="25">
        <f>H10-H11</f>
        <v>0</v>
      </c>
      <c r="I18" s="25">
        <f>(((I10-I11)-I15)-I16)-I17</f>
        <v>0</v>
      </c>
    </row>
    <row r="19" ht="28.5" customHeight="1" spans="1:9">
      <c r="A19" s="35" t="s">
        <v>559</v>
      </c>
      <c r="B19" s="25">
        <f>C19+D19+E19+F19+G19+H19+I19</f>
        <v>551462879.9</v>
      </c>
      <c r="C19" s="25">
        <v>0</v>
      </c>
      <c r="D19" s="25">
        <v>330397095.34</v>
      </c>
      <c r="E19" s="25">
        <v>15490866.14</v>
      </c>
      <c r="F19" s="25">
        <v>3201948.12</v>
      </c>
      <c r="G19" s="25">
        <v>202369284.41</v>
      </c>
      <c r="H19" s="25">
        <v>0</v>
      </c>
      <c r="I19" s="25">
        <v>3685.89</v>
      </c>
    </row>
    <row r="20" ht="28.5" customHeight="1" spans="1:9">
      <c r="A20" s="35" t="s">
        <v>560</v>
      </c>
      <c r="B20" s="25">
        <f>C20+D20</f>
        <v>330397095.34</v>
      </c>
      <c r="C20" s="24">
        <v>0</v>
      </c>
      <c r="D20" s="24">
        <v>330397095.34</v>
      </c>
      <c r="E20" s="34" t="s">
        <v>71</v>
      </c>
      <c r="F20" s="34" t="s">
        <v>71</v>
      </c>
      <c r="G20" s="34" t="s">
        <v>71</v>
      </c>
      <c r="H20" s="34" t="s">
        <v>71</v>
      </c>
      <c r="I20" s="34" t="s">
        <v>71</v>
      </c>
    </row>
    <row r="21" ht="28.5" customHeight="1" spans="1:9">
      <c r="A21" s="35" t="s">
        <v>561</v>
      </c>
      <c r="B21" s="25">
        <f>F21+G21</f>
        <v>0</v>
      </c>
      <c r="C21" s="34" t="s">
        <v>71</v>
      </c>
      <c r="D21" s="34" t="s">
        <v>71</v>
      </c>
      <c r="E21" s="34" t="s">
        <v>71</v>
      </c>
      <c r="F21" s="24">
        <v>0</v>
      </c>
      <c r="G21" s="24">
        <v>0</v>
      </c>
      <c r="H21" s="34" t="s">
        <v>71</v>
      </c>
      <c r="I21" s="34" t="s">
        <v>71</v>
      </c>
    </row>
    <row r="22" ht="28.5" customHeight="1" spans="1:9">
      <c r="A22" s="35" t="s">
        <v>562</v>
      </c>
      <c r="B22" s="25">
        <f>F22+G22</f>
        <v>8878335.1</v>
      </c>
      <c r="C22" s="34" t="s">
        <v>71</v>
      </c>
      <c r="D22" s="34" t="s">
        <v>71</v>
      </c>
      <c r="E22" s="34" t="s">
        <v>71</v>
      </c>
      <c r="F22" s="24">
        <v>3201948.12</v>
      </c>
      <c r="G22" s="24">
        <v>5676386.98</v>
      </c>
      <c r="H22" s="34" t="s">
        <v>71</v>
      </c>
      <c r="I22" s="34" t="s">
        <v>71</v>
      </c>
    </row>
    <row r="23" ht="28.5" customHeight="1" spans="1:9">
      <c r="A23" s="35" t="s">
        <v>563</v>
      </c>
      <c r="B23" s="25">
        <f>F23+G23</f>
        <v>982740.07</v>
      </c>
      <c r="C23" s="34" t="s">
        <v>71</v>
      </c>
      <c r="D23" s="34" t="s">
        <v>71</v>
      </c>
      <c r="E23" s="34" t="s">
        <v>71</v>
      </c>
      <c r="F23" s="24">
        <v>0</v>
      </c>
      <c r="G23" s="24">
        <v>982740.07</v>
      </c>
      <c r="H23" s="34" t="s">
        <v>71</v>
      </c>
      <c r="I23" s="34" t="s">
        <v>71</v>
      </c>
    </row>
    <row r="24" ht="28.5" customHeight="1" spans="1:9">
      <c r="A24" s="35" t="s">
        <v>564</v>
      </c>
      <c r="B24" s="25">
        <f>F24+G24+H24</f>
        <v>0</v>
      </c>
      <c r="C24" s="34" t="s">
        <v>71</v>
      </c>
      <c r="D24" s="34" t="s">
        <v>71</v>
      </c>
      <c r="E24" s="34" t="s">
        <v>71</v>
      </c>
      <c r="F24" s="24">
        <v>0</v>
      </c>
      <c r="G24" s="24">
        <v>0</v>
      </c>
      <c r="H24" s="24">
        <v>0</v>
      </c>
      <c r="I24" s="34" t="s">
        <v>71</v>
      </c>
    </row>
    <row r="25" ht="28.5" customHeight="1" spans="1:9">
      <c r="A25" s="35" t="s">
        <v>565</v>
      </c>
      <c r="B25" s="25">
        <f>(((B19-B20)-B21)-B23)-B24-B22</f>
        <v>211204709.39</v>
      </c>
      <c r="C25" s="25">
        <f>C19-C20</f>
        <v>0</v>
      </c>
      <c r="D25" s="25">
        <f>D19-D20</f>
        <v>0</v>
      </c>
      <c r="E25" s="25">
        <f>E19</f>
        <v>15490866.14</v>
      </c>
      <c r="F25" s="25">
        <f>((F19-F21-F22)-F23)-F24</f>
        <v>0</v>
      </c>
      <c r="G25" s="25">
        <f>((G19-G21-G22)-G23)-G24</f>
        <v>195710157.36</v>
      </c>
      <c r="H25" s="25">
        <f>H19-H24</f>
        <v>0</v>
      </c>
      <c r="I25" s="25">
        <f>I19</f>
        <v>3685.89</v>
      </c>
    </row>
    <row r="26" ht="28.5" customHeight="1" spans="1:9">
      <c r="A26" s="35" t="s">
        <v>566</v>
      </c>
      <c r="B26" s="25">
        <f>C26+D26+E26+F26+G26+H26+I26</f>
        <v>184113978.84</v>
      </c>
      <c r="C26" s="25">
        <v>0</v>
      </c>
      <c r="D26" s="25">
        <v>75665.94</v>
      </c>
      <c r="E26" s="25">
        <v>1836299.09</v>
      </c>
      <c r="F26" s="25">
        <v>1133085.09</v>
      </c>
      <c r="G26" s="25">
        <v>181043658.19</v>
      </c>
      <c r="H26" s="25">
        <v>0</v>
      </c>
      <c r="I26" s="25">
        <v>25270.53</v>
      </c>
    </row>
    <row r="27" ht="28.5" customHeight="1" spans="1:9">
      <c r="A27" s="35" t="s">
        <v>567</v>
      </c>
      <c r="B27" s="25">
        <f>C27+D27</f>
        <v>0</v>
      </c>
      <c r="C27" s="24">
        <v>0</v>
      </c>
      <c r="D27" s="24">
        <v>0</v>
      </c>
      <c r="E27" s="34" t="s">
        <v>71</v>
      </c>
      <c r="F27" s="34" t="s">
        <v>71</v>
      </c>
      <c r="G27" s="34" t="s">
        <v>71</v>
      </c>
      <c r="H27" s="34" t="s">
        <v>71</v>
      </c>
      <c r="I27" s="34" t="s">
        <v>71</v>
      </c>
    </row>
    <row r="28" ht="28.5" customHeight="1" spans="1:9">
      <c r="A28" s="35" t="s">
        <v>568</v>
      </c>
      <c r="B28" s="25">
        <f>F28+G28</f>
        <v>0</v>
      </c>
      <c r="C28" s="34" t="s">
        <v>71</v>
      </c>
      <c r="D28" s="34" t="s">
        <v>71</v>
      </c>
      <c r="E28" s="34" t="s">
        <v>71</v>
      </c>
      <c r="F28" s="24">
        <v>0</v>
      </c>
      <c r="G28" s="24">
        <v>0</v>
      </c>
      <c r="H28" s="34" t="s">
        <v>71</v>
      </c>
      <c r="I28" s="34" t="s">
        <v>71</v>
      </c>
    </row>
    <row r="29" ht="28.5" customHeight="1" spans="1:9">
      <c r="A29" s="35" t="s">
        <v>569</v>
      </c>
      <c r="B29" s="25">
        <f>C29+D29+E29+F29+G29+H29+I29</f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ht="28.5" customHeight="1" spans="1:9">
      <c r="A30" s="35" t="s">
        <v>570</v>
      </c>
      <c r="B30" s="25">
        <f>F30+G30+H30</f>
        <v>0</v>
      </c>
      <c r="C30" s="34" t="s">
        <v>71</v>
      </c>
      <c r="D30" s="34" t="s">
        <v>71</v>
      </c>
      <c r="E30" s="34" t="s">
        <v>71</v>
      </c>
      <c r="F30" s="24">
        <v>0</v>
      </c>
      <c r="G30" s="24">
        <v>0</v>
      </c>
      <c r="H30" s="24">
        <v>0</v>
      </c>
      <c r="I30" s="34" t="s">
        <v>71</v>
      </c>
    </row>
    <row r="31" ht="27" customHeight="1" spans="1:9">
      <c r="A31" s="35" t="s">
        <v>571</v>
      </c>
      <c r="B31" s="25">
        <f>(((B26-B27)-B28)-B29)-B30</f>
        <v>184113978.84</v>
      </c>
      <c r="C31" s="25">
        <f>(C26-C27)-C29</f>
        <v>0</v>
      </c>
      <c r="D31" s="25">
        <f>(D26-D27)-D29</f>
        <v>75665.94</v>
      </c>
      <c r="E31" s="25">
        <f>E26-E29</f>
        <v>1836299.09</v>
      </c>
      <c r="F31" s="25">
        <f>((F26-F28)-F29)-F30</f>
        <v>1133085.09</v>
      </c>
      <c r="G31" s="25">
        <f>((G26-G28)-G29)-G30</f>
        <v>181043658.19</v>
      </c>
      <c r="H31" s="25">
        <f>(H26-H29)-H30</f>
        <v>0</v>
      </c>
      <c r="I31" s="25">
        <f>I26-I29</f>
        <v>25270.53</v>
      </c>
    </row>
    <row r="32" ht="28.5" customHeight="1" spans="1:9">
      <c r="A32" s="45"/>
      <c r="B32" s="46"/>
      <c r="C32" s="46"/>
      <c r="D32" s="46"/>
      <c r="E32" s="46"/>
      <c r="F32" s="46"/>
      <c r="G32" s="47"/>
      <c r="H32" s="46"/>
      <c r="I32" s="28" t="s">
        <v>572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1" orientation="landscape" errors="blank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14" t="s">
        <v>573</v>
      </c>
      <c r="B1" s="15"/>
      <c r="C1" s="3"/>
      <c r="D1" s="3"/>
      <c r="E1" s="15"/>
      <c r="F1" s="15"/>
    </row>
    <row r="2" ht="19.5" customHeight="1" spans="1:6">
      <c r="A2" s="29" t="s">
        <v>51</v>
      </c>
      <c r="B2" s="30"/>
      <c r="C2" s="31"/>
      <c r="D2" s="31"/>
      <c r="E2" s="30"/>
      <c r="F2" s="32" t="s">
        <v>574</v>
      </c>
    </row>
    <row r="3" ht="28.5" customHeight="1" spans="1:6">
      <c r="A3" s="33" t="s">
        <v>53</v>
      </c>
      <c r="B3" s="33" t="s">
        <v>323</v>
      </c>
      <c r="C3" s="33" t="s">
        <v>575</v>
      </c>
      <c r="D3" s="33" t="s">
        <v>53</v>
      </c>
      <c r="E3" s="33" t="s">
        <v>323</v>
      </c>
      <c r="F3" s="33" t="s">
        <v>575</v>
      </c>
    </row>
    <row r="4" ht="28.5" customHeight="1" spans="1:6">
      <c r="A4" s="22" t="s">
        <v>576</v>
      </c>
      <c r="B4" s="34" t="s">
        <v>71</v>
      </c>
      <c r="C4" s="34" t="s">
        <v>71</v>
      </c>
      <c r="D4" s="35" t="s">
        <v>577</v>
      </c>
      <c r="E4" s="34" t="s">
        <v>333</v>
      </c>
      <c r="F4" s="25">
        <f>C6-C10</f>
        <v>-191050970.42</v>
      </c>
    </row>
    <row r="5" ht="28.5" customHeight="1" spans="1:6">
      <c r="A5" s="22" t="s">
        <v>578</v>
      </c>
      <c r="B5" s="34" t="s">
        <v>333</v>
      </c>
      <c r="C5" s="24">
        <v>190147275.17</v>
      </c>
      <c r="D5" s="35" t="s">
        <v>579</v>
      </c>
      <c r="E5" s="34" t="s">
        <v>333</v>
      </c>
      <c r="F5" s="25">
        <f>C5+F4</f>
        <v>-903695.25000003</v>
      </c>
    </row>
    <row r="6" ht="28.5" customHeight="1" spans="1:6">
      <c r="A6" s="22" t="s">
        <v>580</v>
      </c>
      <c r="B6" s="34" t="s">
        <v>333</v>
      </c>
      <c r="C6" s="24">
        <v>63385418.66</v>
      </c>
      <c r="D6" s="35" t="s">
        <v>581</v>
      </c>
      <c r="E6" s="34" t="s">
        <v>329</v>
      </c>
      <c r="F6" s="25">
        <f>F7+F8</f>
        <v>12795</v>
      </c>
    </row>
    <row r="7" ht="28.5" customHeight="1" spans="1:6">
      <c r="A7" s="22" t="s">
        <v>582</v>
      </c>
      <c r="B7" s="34" t="s">
        <v>333</v>
      </c>
      <c r="C7" s="24">
        <v>45311306.2</v>
      </c>
      <c r="D7" s="35" t="s">
        <v>583</v>
      </c>
      <c r="E7" s="34" t="s">
        <v>329</v>
      </c>
      <c r="F7" s="24">
        <v>10985</v>
      </c>
    </row>
    <row r="8" ht="28.5" customHeight="1" spans="1:6">
      <c r="A8" s="22" t="s">
        <v>584</v>
      </c>
      <c r="B8" s="34" t="s">
        <v>333</v>
      </c>
      <c r="C8" s="24">
        <v>0</v>
      </c>
      <c r="D8" s="35" t="s">
        <v>585</v>
      </c>
      <c r="E8" s="34" t="s">
        <v>329</v>
      </c>
      <c r="F8" s="24">
        <v>1810</v>
      </c>
    </row>
    <row r="9" ht="28.5" customHeight="1" spans="1:6">
      <c r="A9" s="22" t="s">
        <v>586</v>
      </c>
      <c r="B9" s="34" t="s">
        <v>333</v>
      </c>
      <c r="C9" s="24">
        <v>17874093.19</v>
      </c>
      <c r="D9" s="35" t="s">
        <v>587</v>
      </c>
      <c r="E9" s="34" t="s">
        <v>333</v>
      </c>
      <c r="F9" s="25">
        <f>F10+F11</f>
        <v>51225119</v>
      </c>
    </row>
    <row r="10" ht="28.5" customHeight="1" spans="1:6">
      <c r="A10" s="22" t="s">
        <v>588</v>
      </c>
      <c r="B10" s="34" t="s">
        <v>333</v>
      </c>
      <c r="C10" s="24">
        <v>254436389.08</v>
      </c>
      <c r="D10" s="35" t="s">
        <v>589</v>
      </c>
      <c r="E10" s="34" t="s">
        <v>333</v>
      </c>
      <c r="F10" s="24">
        <v>51225119</v>
      </c>
    </row>
    <row r="11" ht="28.5" customHeight="1" spans="1:6">
      <c r="A11" s="22" t="s">
        <v>590</v>
      </c>
      <c r="B11" s="34" t="s">
        <v>333</v>
      </c>
      <c r="C11" s="24">
        <v>35910.02</v>
      </c>
      <c r="D11" s="35" t="s">
        <v>591</v>
      </c>
      <c r="E11" s="34" t="s">
        <v>333</v>
      </c>
      <c r="F11" s="24">
        <v>0</v>
      </c>
    </row>
    <row r="12" ht="28.5" customHeight="1" spans="1:6">
      <c r="A12" s="36"/>
      <c r="B12" s="37"/>
      <c r="C12" s="36"/>
      <c r="D12" s="36"/>
      <c r="E12" s="37"/>
      <c r="F12" s="38" t="s">
        <v>592</v>
      </c>
    </row>
  </sheetData>
  <mergeCells count="1">
    <mergeCell ref="A1:F1"/>
  </mergeCells>
  <printOptions horizontalCentered="1"/>
  <pageMargins left="0.393700787401575" right="0.393700787401575" top="0.78740157480315" bottom="0.393700787401575" header="0.51181" footer="0.51181"/>
  <pageSetup paperSize="9" scale="90" orientation="landscape" errors="blank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zoomScalePageLayoutView="60" workbookViewId="0">
      <selection activeCell="A1" sqref="A1:C1"/>
    </sheetView>
  </sheetViews>
  <sheetFormatPr defaultColWidth="8" defaultRowHeight="14.25" outlineLevelCol="2"/>
  <cols>
    <col min="1" max="1" width="45.8916666666667" style="1"/>
    <col min="2" max="2" width="7.16666666666667" style="1"/>
    <col min="3" max="3" width="28.6833333333333" style="1"/>
  </cols>
  <sheetData>
    <row r="1" ht="48" customHeight="1" spans="1:3">
      <c r="A1" s="14" t="s">
        <v>593</v>
      </c>
      <c r="B1" s="15"/>
      <c r="C1" s="15"/>
    </row>
    <row r="2" ht="19.5" customHeight="1" spans="1:3">
      <c r="A2" s="16" t="s">
        <v>51</v>
      </c>
      <c r="B2" s="17"/>
      <c r="C2" s="18" t="s">
        <v>594</v>
      </c>
    </row>
    <row r="3" ht="28.5" customHeight="1" spans="1:3">
      <c r="A3" s="19" t="s">
        <v>53</v>
      </c>
      <c r="B3" s="19" t="s">
        <v>323</v>
      </c>
      <c r="C3" s="19" t="s">
        <v>324</v>
      </c>
    </row>
    <row r="4" ht="28.5" customHeight="1" spans="1:3">
      <c r="A4" s="20" t="s">
        <v>595</v>
      </c>
      <c r="B4" s="21" t="s">
        <v>71</v>
      </c>
      <c r="C4" s="21" t="s">
        <v>71</v>
      </c>
    </row>
    <row r="5" ht="28.5" customHeight="1" spans="1:3">
      <c r="A5" s="22" t="s">
        <v>596</v>
      </c>
      <c r="B5" s="23" t="s">
        <v>333</v>
      </c>
      <c r="C5" s="24">
        <v>0</v>
      </c>
    </row>
    <row r="6" ht="28.5" customHeight="1" spans="1:3">
      <c r="A6" s="22" t="s">
        <v>597</v>
      </c>
      <c r="B6" s="23" t="s">
        <v>333</v>
      </c>
      <c r="C6" s="24">
        <v>0</v>
      </c>
    </row>
    <row r="7" ht="28.5" customHeight="1" spans="1:3">
      <c r="A7" s="22" t="s">
        <v>598</v>
      </c>
      <c r="B7" s="23" t="s">
        <v>333</v>
      </c>
      <c r="C7" s="24">
        <v>0</v>
      </c>
    </row>
    <row r="8" ht="28.5" customHeight="1" spans="1:3">
      <c r="A8" s="22" t="s">
        <v>599</v>
      </c>
      <c r="B8" s="23" t="s">
        <v>333</v>
      </c>
      <c r="C8" s="25">
        <f>C6-C7</f>
        <v>0</v>
      </c>
    </row>
    <row r="9" ht="28.5" customHeight="1" spans="1:3">
      <c r="A9" s="22" t="s">
        <v>600</v>
      </c>
      <c r="B9" s="23" t="s">
        <v>333</v>
      </c>
      <c r="C9" s="25">
        <f>C5+C8</f>
        <v>0</v>
      </c>
    </row>
    <row r="10" ht="28.5" customHeight="1" spans="1:3">
      <c r="A10" s="22" t="s">
        <v>601</v>
      </c>
      <c r="B10" s="23" t="s">
        <v>329</v>
      </c>
      <c r="C10" s="26">
        <v>0</v>
      </c>
    </row>
    <row r="11" ht="28.5" customHeight="1" spans="1:3">
      <c r="A11" s="27"/>
      <c r="B11" s="27"/>
      <c r="C11" s="28" t="s">
        <v>602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orientation="landscape" errors="blank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zoomScalePageLayoutView="60" workbookViewId="0">
      <selection activeCell="A1" sqref="A1:F1"/>
    </sheetView>
  </sheetViews>
  <sheetFormatPr defaultColWidth="8" defaultRowHeight="14.25" outlineLevelCol="5"/>
  <cols>
    <col min="1" max="6" width="30.6916666666667" style="1"/>
  </cols>
  <sheetData>
    <row r="1" ht="56.25" customHeight="1" spans="1:6">
      <c r="A1" s="2" t="s">
        <v>603</v>
      </c>
      <c r="B1" s="3"/>
      <c r="C1" s="3"/>
      <c r="D1" s="3"/>
      <c r="E1" s="3"/>
      <c r="F1" s="3"/>
    </row>
    <row r="2" ht="19.5" customHeight="1" spans="1:6">
      <c r="A2" s="4" t="s">
        <v>51</v>
      </c>
      <c r="B2" s="5"/>
      <c r="C2" s="5"/>
      <c r="D2" s="5"/>
      <c r="E2" s="5"/>
      <c r="F2" s="6" t="s">
        <v>604</v>
      </c>
    </row>
    <row r="3" ht="72" customHeight="1" spans="1:6">
      <c r="A3" s="7" t="s">
        <v>605</v>
      </c>
      <c r="B3" s="8" t="s">
        <v>606</v>
      </c>
      <c r="C3" s="8" t="s">
        <v>607</v>
      </c>
      <c r="D3" s="8" t="s">
        <v>608</v>
      </c>
      <c r="E3" s="8" t="s">
        <v>609</v>
      </c>
      <c r="F3" s="8" t="s">
        <v>610</v>
      </c>
    </row>
    <row r="4" ht="36.75" customHeight="1" spans="1:6">
      <c r="A4" s="9" t="s">
        <v>611</v>
      </c>
      <c r="B4" s="10">
        <v>0</v>
      </c>
      <c r="C4" s="10">
        <v>0</v>
      </c>
      <c r="D4" s="10">
        <v>0</v>
      </c>
      <c r="E4" s="10">
        <v>0</v>
      </c>
      <c r="F4" s="11">
        <v>0</v>
      </c>
    </row>
    <row r="5" ht="36.75" customHeight="1" spans="1:6">
      <c r="A5" s="9" t="s">
        <v>612</v>
      </c>
      <c r="B5" s="10">
        <v>0</v>
      </c>
      <c r="C5" s="10">
        <v>0</v>
      </c>
      <c r="D5" s="10">
        <v>0</v>
      </c>
      <c r="E5" s="11">
        <v>0</v>
      </c>
      <c r="F5" s="11">
        <v>1</v>
      </c>
    </row>
    <row r="6" ht="36.75" customHeight="1" spans="1:6">
      <c r="A6" s="9" t="s">
        <v>613</v>
      </c>
      <c r="B6" s="10">
        <v>0</v>
      </c>
      <c r="C6" s="10">
        <v>0</v>
      </c>
      <c r="D6" s="10">
        <v>0</v>
      </c>
      <c r="E6" s="11">
        <v>0</v>
      </c>
      <c r="F6" s="11">
        <v>0</v>
      </c>
    </row>
    <row r="7" ht="36.75" customHeight="1" spans="1:6">
      <c r="A7" s="9" t="s">
        <v>614</v>
      </c>
      <c r="B7" s="10">
        <v>0</v>
      </c>
      <c r="C7" s="10">
        <v>0</v>
      </c>
      <c r="D7" s="10">
        <v>0</v>
      </c>
      <c r="E7" s="11">
        <v>0</v>
      </c>
      <c r="F7" s="11">
        <v>0</v>
      </c>
    </row>
    <row r="8" ht="36.75" customHeight="1" spans="1:6">
      <c r="A8" s="9" t="s">
        <v>615</v>
      </c>
      <c r="B8" s="10">
        <v>0</v>
      </c>
      <c r="C8" s="10">
        <v>0</v>
      </c>
      <c r="D8" s="10">
        <v>0</v>
      </c>
      <c r="E8" s="11">
        <v>0</v>
      </c>
      <c r="F8" s="11">
        <v>0</v>
      </c>
    </row>
    <row r="9" ht="36.75" customHeight="1" spans="1:6">
      <c r="A9" s="9" t="s">
        <v>616</v>
      </c>
      <c r="B9" s="10">
        <v>0</v>
      </c>
      <c r="C9" s="10">
        <v>0</v>
      </c>
      <c r="D9" s="10">
        <v>0</v>
      </c>
      <c r="E9" s="11">
        <v>0</v>
      </c>
      <c r="F9" s="11">
        <v>0</v>
      </c>
    </row>
    <row r="10" ht="36.75" customHeight="1" spans="1:6">
      <c r="A10" s="9" t="s">
        <v>617</v>
      </c>
      <c r="B10" s="10">
        <v>0</v>
      </c>
      <c r="C10" s="10">
        <v>0</v>
      </c>
      <c r="D10" s="10">
        <v>0</v>
      </c>
      <c r="E10" s="11">
        <v>0</v>
      </c>
      <c r="F10" s="11">
        <v>0</v>
      </c>
    </row>
    <row r="11" ht="15" customHeight="1" spans="1:6">
      <c r="A11" s="12"/>
      <c r="B11" s="12"/>
      <c r="C11" s="12"/>
      <c r="D11" s="12"/>
      <c r="E11" s="12"/>
      <c r="F11" s="13" t="s">
        <v>618</v>
      </c>
    </row>
  </sheetData>
  <mergeCells count="1">
    <mergeCell ref="A1:F1"/>
  </mergeCells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zoomScalePageLayoutView="60" workbookViewId="0">
      <pane topLeftCell="D7" activePane="bottomRight" state="frozen"/>
      <selection activeCell="L14" sqref="L14"/>
    </sheetView>
  </sheetViews>
  <sheetFormatPr defaultColWidth="8" defaultRowHeight="14.25"/>
  <cols>
    <col min="1" max="1" width="24.95" style="1"/>
    <col min="2" max="2" width="23.375" style="1" hidden="1" customWidth="1"/>
    <col min="3" max="3" width="22.8" style="1" hidden="1" customWidth="1"/>
    <col min="4" max="9" width="24.2333333333333" style="1" hidden="1" customWidth="1"/>
    <col min="10" max="13" width="24.2333333333333" style="1"/>
    <col min="14" max="17" width="24.2333333333333" style="1" hidden="1" customWidth="1"/>
  </cols>
  <sheetData>
    <row r="1" ht="48" customHeight="1" spans="1:17">
      <c r="A1" s="14" t="s">
        <v>49</v>
      </c>
      <c r="B1" s="15"/>
      <c r="C1" s="15"/>
      <c r="D1" s="208"/>
      <c r="E1" s="15"/>
      <c r="F1" s="209"/>
      <c r="G1" s="209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customHeight="1" spans="1:17">
      <c r="A2" s="182"/>
      <c r="B2" s="182"/>
      <c r="C2" s="182"/>
      <c r="D2" s="51"/>
      <c r="E2" s="182"/>
      <c r="F2" s="186"/>
      <c r="G2" s="186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ht="19.5" customHeight="1" spans="1:17">
      <c r="A3" s="51"/>
      <c r="B3" s="51"/>
      <c r="C3" s="51"/>
      <c r="D3" s="51"/>
      <c r="E3" s="51"/>
      <c r="F3" s="186"/>
      <c r="G3" s="186"/>
      <c r="H3" s="51"/>
      <c r="I3" s="51"/>
      <c r="J3" s="167"/>
      <c r="K3" s="51"/>
      <c r="L3" s="51"/>
      <c r="M3" s="51"/>
      <c r="N3" s="51"/>
      <c r="O3" s="167"/>
      <c r="P3" s="167"/>
      <c r="Q3" s="167" t="s">
        <v>50</v>
      </c>
    </row>
    <row r="4" ht="19.5" customHeight="1" spans="1:17">
      <c r="A4" s="16" t="s">
        <v>51</v>
      </c>
      <c r="B4" s="17"/>
      <c r="C4" s="16"/>
      <c r="D4" s="16"/>
      <c r="E4" s="16"/>
      <c r="F4" s="144"/>
      <c r="G4" s="144"/>
      <c r="H4" s="16"/>
      <c r="I4" s="16"/>
      <c r="J4" s="18"/>
      <c r="K4" s="16"/>
      <c r="L4" s="16"/>
      <c r="M4" s="16"/>
      <c r="N4" s="16"/>
      <c r="O4" s="18"/>
      <c r="P4" s="18"/>
      <c r="Q4" s="18" t="s">
        <v>52</v>
      </c>
    </row>
    <row r="5" ht="30" customHeight="1" spans="1:17">
      <c r="A5" s="74" t="s">
        <v>53</v>
      </c>
      <c r="B5" s="74" t="s">
        <v>54</v>
      </c>
      <c r="C5" s="151"/>
      <c r="D5" s="74" t="s">
        <v>55</v>
      </c>
      <c r="E5" s="151"/>
      <c r="F5" s="74" t="s">
        <v>56</v>
      </c>
      <c r="G5" s="210"/>
      <c r="H5" s="173" t="s">
        <v>57</v>
      </c>
      <c r="I5" s="151"/>
      <c r="J5" s="74" t="s">
        <v>58</v>
      </c>
      <c r="K5" s="151"/>
      <c r="L5" s="74" t="s">
        <v>59</v>
      </c>
      <c r="M5" s="151"/>
      <c r="N5" s="74" t="s">
        <v>60</v>
      </c>
      <c r="O5" s="151"/>
      <c r="P5" s="74" t="s">
        <v>61</v>
      </c>
      <c r="Q5" s="151"/>
    </row>
    <row r="6" ht="30" customHeight="1" spans="1:17">
      <c r="A6" s="151"/>
      <c r="B6" s="74" t="s">
        <v>62</v>
      </c>
      <c r="C6" s="74" t="s">
        <v>63</v>
      </c>
      <c r="D6" s="19" t="s">
        <v>62</v>
      </c>
      <c r="E6" s="19" t="s">
        <v>63</v>
      </c>
      <c r="F6" s="19" t="s">
        <v>62</v>
      </c>
      <c r="G6" s="211" t="s">
        <v>63</v>
      </c>
      <c r="H6" s="150" t="s">
        <v>62</v>
      </c>
      <c r="I6" s="19" t="s">
        <v>63</v>
      </c>
      <c r="J6" s="74" t="s">
        <v>62</v>
      </c>
      <c r="K6" s="74" t="s">
        <v>63</v>
      </c>
      <c r="L6" s="74" t="s">
        <v>62</v>
      </c>
      <c r="M6" s="74" t="s">
        <v>63</v>
      </c>
      <c r="N6" s="74" t="s">
        <v>62</v>
      </c>
      <c r="O6" s="74" t="s">
        <v>63</v>
      </c>
      <c r="P6" s="74" t="s">
        <v>62</v>
      </c>
      <c r="Q6" s="74" t="s">
        <v>63</v>
      </c>
    </row>
    <row r="7" ht="30" customHeight="1" spans="1:17">
      <c r="A7" s="76" t="s">
        <v>64</v>
      </c>
      <c r="B7" s="83">
        <v>1484261574.15</v>
      </c>
      <c r="C7" s="83">
        <v>1615456605.31</v>
      </c>
      <c r="D7" s="83">
        <v>0</v>
      </c>
      <c r="E7" s="83">
        <v>0</v>
      </c>
      <c r="F7" s="83">
        <v>1044782116.76</v>
      </c>
      <c r="G7" s="115">
        <v>1247364597.19</v>
      </c>
      <c r="H7" s="174">
        <v>161309986.96</v>
      </c>
      <c r="I7" s="83">
        <v>143489903.58</v>
      </c>
      <c r="J7" s="83">
        <v>13915970.16</v>
      </c>
      <c r="K7" s="83">
        <v>14086063.8</v>
      </c>
      <c r="L7" s="83">
        <v>257364851.15</v>
      </c>
      <c r="M7" s="83">
        <v>204315717.9</v>
      </c>
      <c r="N7" s="83">
        <v>1899625.4</v>
      </c>
      <c r="O7" s="83">
        <v>224113.8</v>
      </c>
      <c r="P7" s="83">
        <v>4989023.72</v>
      </c>
      <c r="Q7" s="83">
        <v>5976209.04</v>
      </c>
    </row>
    <row r="8" ht="30" customHeight="1" spans="1:17">
      <c r="A8" s="76" t="s">
        <v>65</v>
      </c>
      <c r="B8" s="83">
        <v>0</v>
      </c>
      <c r="C8" s="83">
        <v>0</v>
      </c>
      <c r="D8" s="99">
        <v>0</v>
      </c>
      <c r="E8" s="99">
        <v>0</v>
      </c>
      <c r="F8" s="99">
        <v>0</v>
      </c>
      <c r="G8" s="109">
        <v>0</v>
      </c>
      <c r="H8" s="212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</row>
    <row r="9" ht="30" customHeight="1" spans="1:17">
      <c r="A9" s="76" t="s">
        <v>66</v>
      </c>
      <c r="B9" s="83">
        <v>0</v>
      </c>
      <c r="C9" s="83">
        <v>0</v>
      </c>
      <c r="D9" s="99">
        <v>0</v>
      </c>
      <c r="E9" s="99">
        <v>0</v>
      </c>
      <c r="F9" s="99">
        <v>0</v>
      </c>
      <c r="G9" s="109">
        <v>0</v>
      </c>
      <c r="H9" s="212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</row>
    <row r="10" ht="30" customHeight="1" spans="1:17">
      <c r="A10" s="76" t="s">
        <v>67</v>
      </c>
      <c r="B10" s="83">
        <v>913119660.77</v>
      </c>
      <c r="C10" s="83">
        <v>1063993725.41</v>
      </c>
      <c r="D10" s="99">
        <v>0</v>
      </c>
      <c r="E10" s="99">
        <v>0</v>
      </c>
      <c r="F10" s="99">
        <v>714411279.32</v>
      </c>
      <c r="G10" s="109">
        <v>916967501.85</v>
      </c>
      <c r="H10" s="212">
        <v>147033938.07</v>
      </c>
      <c r="I10" s="99">
        <v>127999037.44</v>
      </c>
      <c r="J10" s="99">
        <v>13915970.16</v>
      </c>
      <c r="K10" s="99">
        <v>10884115.68</v>
      </c>
      <c r="L10" s="99">
        <v>30869824.1</v>
      </c>
      <c r="M10" s="99">
        <v>1946433.49</v>
      </c>
      <c r="N10" s="99">
        <v>1899625.4</v>
      </c>
      <c r="O10" s="99">
        <v>224113.8</v>
      </c>
      <c r="P10" s="99">
        <v>4989023.72</v>
      </c>
      <c r="Q10" s="99">
        <v>5972523.15</v>
      </c>
    </row>
    <row r="11" ht="30" customHeight="1" spans="1:17">
      <c r="A11" s="76" t="s">
        <v>68</v>
      </c>
      <c r="B11" s="83">
        <v>571141913.38</v>
      </c>
      <c r="C11" s="83">
        <v>551462879.9</v>
      </c>
      <c r="D11" s="99">
        <v>0</v>
      </c>
      <c r="E11" s="99">
        <v>0</v>
      </c>
      <c r="F11" s="99">
        <v>330370837.44</v>
      </c>
      <c r="G11" s="109">
        <v>330397095.34</v>
      </c>
      <c r="H11" s="212">
        <v>14276048.89</v>
      </c>
      <c r="I11" s="99">
        <v>15490866.14</v>
      </c>
      <c r="J11" s="99">
        <v>0</v>
      </c>
      <c r="K11" s="99">
        <v>3201948.12</v>
      </c>
      <c r="L11" s="99">
        <v>226495027.05</v>
      </c>
      <c r="M11" s="99">
        <v>202369284.41</v>
      </c>
      <c r="N11" s="99">
        <v>0</v>
      </c>
      <c r="O11" s="99">
        <v>0</v>
      </c>
      <c r="P11" s="99">
        <v>0</v>
      </c>
      <c r="Q11" s="99">
        <v>3685.89</v>
      </c>
    </row>
    <row r="12" ht="30" customHeight="1" spans="1:17">
      <c r="A12" s="76" t="s">
        <v>69</v>
      </c>
      <c r="B12" s="83">
        <v>0</v>
      </c>
      <c r="C12" s="83">
        <v>0</v>
      </c>
      <c r="D12" s="99">
        <v>0</v>
      </c>
      <c r="E12" s="99">
        <v>0</v>
      </c>
      <c r="F12" s="99">
        <v>0</v>
      </c>
      <c r="G12" s="109">
        <v>0</v>
      </c>
      <c r="H12" s="212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</row>
    <row r="13" ht="30" customHeight="1" spans="1:17">
      <c r="A13" s="76" t="s">
        <v>70</v>
      </c>
      <c r="B13" s="83">
        <v>0</v>
      </c>
      <c r="C13" s="83">
        <v>0</v>
      </c>
      <c r="D13" s="99">
        <v>0</v>
      </c>
      <c r="E13" s="99">
        <v>0</v>
      </c>
      <c r="F13" s="99">
        <v>0</v>
      </c>
      <c r="G13" s="99">
        <v>0</v>
      </c>
      <c r="H13" s="77" t="s">
        <v>71</v>
      </c>
      <c r="I13" s="77" t="s">
        <v>71</v>
      </c>
      <c r="J13" s="77" t="s">
        <v>71</v>
      </c>
      <c r="K13" s="77" t="s">
        <v>71</v>
      </c>
      <c r="L13" s="77" t="s">
        <v>71</v>
      </c>
      <c r="M13" s="77" t="s">
        <v>71</v>
      </c>
      <c r="N13" s="77" t="s">
        <v>71</v>
      </c>
      <c r="O13" s="77" t="s">
        <v>71</v>
      </c>
      <c r="P13" s="77" t="s">
        <v>71</v>
      </c>
      <c r="Q13" s="77" t="s">
        <v>71</v>
      </c>
    </row>
    <row r="14" ht="30" customHeight="1" spans="1:17">
      <c r="A14" s="76" t="s">
        <v>72</v>
      </c>
      <c r="B14" s="83">
        <v>169422171.89</v>
      </c>
      <c r="C14" s="83">
        <v>184113978.84</v>
      </c>
      <c r="D14" s="83">
        <v>0</v>
      </c>
      <c r="E14" s="83">
        <v>0</v>
      </c>
      <c r="F14" s="83">
        <v>454909.35</v>
      </c>
      <c r="G14" s="115">
        <v>75665.94</v>
      </c>
      <c r="H14" s="174">
        <v>845438.71</v>
      </c>
      <c r="I14" s="83">
        <v>1836299.09</v>
      </c>
      <c r="J14" s="83">
        <v>20462.13</v>
      </c>
      <c r="K14" s="83">
        <v>1133085.09</v>
      </c>
      <c r="L14" s="83">
        <v>168101361.7</v>
      </c>
      <c r="M14" s="83">
        <v>181043658.19</v>
      </c>
      <c r="N14" s="83">
        <v>0</v>
      </c>
      <c r="O14" s="83">
        <v>0</v>
      </c>
      <c r="P14" s="83">
        <v>0</v>
      </c>
      <c r="Q14" s="83">
        <v>25270.53</v>
      </c>
    </row>
    <row r="15" ht="30" customHeight="1" spans="1:17">
      <c r="A15" s="76" t="s">
        <v>73</v>
      </c>
      <c r="B15" s="83">
        <v>0</v>
      </c>
      <c r="C15" s="83">
        <v>0</v>
      </c>
      <c r="D15" s="99">
        <v>0</v>
      </c>
      <c r="E15" s="99">
        <v>0</v>
      </c>
      <c r="F15" s="99">
        <v>0</v>
      </c>
      <c r="G15" s="109">
        <v>0</v>
      </c>
      <c r="H15" s="212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</row>
    <row r="16" ht="30" customHeight="1" spans="1:17">
      <c r="A16" s="76" t="s">
        <v>74</v>
      </c>
      <c r="B16" s="83">
        <v>169422171.89</v>
      </c>
      <c r="C16" s="83">
        <v>184113978.84</v>
      </c>
      <c r="D16" s="99">
        <v>0</v>
      </c>
      <c r="E16" s="99">
        <v>0</v>
      </c>
      <c r="F16" s="99">
        <v>454909.35</v>
      </c>
      <c r="G16" s="109">
        <v>75665.94</v>
      </c>
      <c r="H16" s="212">
        <v>845438.71</v>
      </c>
      <c r="I16" s="99">
        <v>1836299.09</v>
      </c>
      <c r="J16" s="99">
        <v>20462.13</v>
      </c>
      <c r="K16" s="99">
        <v>1133085.09</v>
      </c>
      <c r="L16" s="99">
        <v>168101361.7</v>
      </c>
      <c r="M16" s="99">
        <v>181043658.19</v>
      </c>
      <c r="N16" s="99">
        <v>0</v>
      </c>
      <c r="O16" s="99">
        <v>0</v>
      </c>
      <c r="P16" s="99">
        <v>0</v>
      </c>
      <c r="Q16" s="99">
        <v>25270.53</v>
      </c>
    </row>
    <row r="17" ht="30" customHeight="1" spans="1:17">
      <c r="A17" s="76" t="s">
        <v>75</v>
      </c>
      <c r="B17" s="83">
        <v>1314839402.26</v>
      </c>
      <c r="C17" s="83">
        <v>1431342626.47</v>
      </c>
      <c r="D17" s="83">
        <v>0</v>
      </c>
      <c r="E17" s="83">
        <v>0</v>
      </c>
      <c r="F17" s="94">
        <v>1044327207.41</v>
      </c>
      <c r="G17" s="116">
        <v>1247288931.25</v>
      </c>
      <c r="H17" s="174">
        <v>160464548.25</v>
      </c>
      <c r="I17" s="83">
        <v>141653604.49</v>
      </c>
      <c r="J17" s="83">
        <v>13895508.03</v>
      </c>
      <c r="K17" s="83">
        <v>12952978.71</v>
      </c>
      <c r="L17" s="83">
        <v>89263489.45</v>
      </c>
      <c r="M17" s="83">
        <v>23272059.71</v>
      </c>
      <c r="N17" s="83">
        <v>1899625.4</v>
      </c>
      <c r="O17" s="83">
        <v>224113.8</v>
      </c>
      <c r="P17" s="83">
        <v>4989023.72</v>
      </c>
      <c r="Q17" s="83">
        <v>5950938.51</v>
      </c>
    </row>
    <row r="18" ht="30" customHeight="1" spans="1:17">
      <c r="A18" s="179"/>
      <c r="B18" s="179"/>
      <c r="C18" s="179"/>
      <c r="D18" s="179"/>
      <c r="E18" s="179"/>
      <c r="F18" s="36"/>
      <c r="G18" s="36"/>
      <c r="H18" s="179"/>
      <c r="I18" s="179"/>
      <c r="J18" s="179"/>
      <c r="K18" s="179"/>
      <c r="L18" s="179"/>
      <c r="M18" s="179"/>
      <c r="N18" s="179"/>
      <c r="O18" s="213"/>
      <c r="P18" s="213"/>
      <c r="Q18" s="213" t="s">
        <v>76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zoomScalePageLayoutView="6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47.9" style="1"/>
    <col min="2" max="2" width="27.25" style="1"/>
    <col min="3" max="5" width="22.9416666666667" style="1"/>
    <col min="6" max="6" width="28.4" style="1"/>
    <col min="7" max="9" width="22.9416666666667" style="1"/>
  </cols>
  <sheetData>
    <row r="1" ht="48" customHeight="1" spans="1:9">
      <c r="A1" s="14" t="s">
        <v>77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1"/>
      <c r="B2" s="51"/>
      <c r="C2" s="51"/>
      <c r="D2" s="51"/>
      <c r="E2" s="51"/>
      <c r="F2" s="51"/>
      <c r="G2" s="51"/>
      <c r="H2" s="51"/>
      <c r="I2" s="167" t="s">
        <v>78</v>
      </c>
    </row>
    <row r="3" ht="19.5" customHeight="1" spans="1:9">
      <c r="A3" s="16" t="s">
        <v>51</v>
      </c>
      <c r="B3" s="16"/>
      <c r="C3" s="16"/>
      <c r="D3" s="16"/>
      <c r="E3" s="16"/>
      <c r="F3" s="16"/>
      <c r="G3" s="16"/>
      <c r="H3" s="16"/>
      <c r="I3" s="18" t="s">
        <v>52</v>
      </c>
    </row>
    <row r="4" ht="39" customHeight="1" spans="1:9">
      <c r="A4" s="74" t="s">
        <v>79</v>
      </c>
      <c r="B4" s="19" t="s">
        <v>80</v>
      </c>
      <c r="C4" s="206" t="s">
        <v>81</v>
      </c>
      <c r="D4" s="19" t="s">
        <v>82</v>
      </c>
      <c r="E4" s="19" t="s">
        <v>83</v>
      </c>
      <c r="F4" s="19" t="s">
        <v>84</v>
      </c>
      <c r="G4" s="19" t="s">
        <v>85</v>
      </c>
      <c r="H4" s="19" t="s">
        <v>60</v>
      </c>
      <c r="I4" s="19" t="s">
        <v>61</v>
      </c>
    </row>
    <row r="5" ht="28.5" customHeight="1" spans="1:9">
      <c r="A5" s="207" t="s">
        <v>86</v>
      </c>
      <c r="B5" s="83">
        <f>C5+D5+E5+F5+G5+H5+I5</f>
        <v>2841443700.27</v>
      </c>
      <c r="C5" s="83">
        <v>749164263.93</v>
      </c>
      <c r="D5" s="83">
        <v>396261421.74</v>
      </c>
      <c r="E5" s="83">
        <v>303742120.23</v>
      </c>
      <c r="F5" s="83">
        <v>335836148.31</v>
      </c>
      <c r="G5" s="83">
        <v>999079798.27</v>
      </c>
      <c r="H5" s="83">
        <v>33250299.94</v>
      </c>
      <c r="I5" s="83">
        <v>24109647.85</v>
      </c>
    </row>
    <row r="6" ht="28.5" customHeight="1" spans="1:9">
      <c r="A6" s="124" t="s">
        <v>87</v>
      </c>
      <c r="B6" s="83">
        <f>C6+D6+E6+F6+G6+H6+I6</f>
        <v>997463792.32</v>
      </c>
      <c r="C6" s="83">
        <v>294154865.46</v>
      </c>
      <c r="D6" s="83">
        <v>169055339.34</v>
      </c>
      <c r="E6" s="83">
        <v>170494464.15</v>
      </c>
      <c r="F6" s="83">
        <v>164570168.93</v>
      </c>
      <c r="G6" s="83">
        <v>169180290</v>
      </c>
      <c r="H6" s="83">
        <v>12857699.16</v>
      </c>
      <c r="I6" s="83">
        <v>17150965.28</v>
      </c>
    </row>
    <row r="7" ht="28.5" customHeight="1" spans="1:9">
      <c r="A7" s="124" t="s">
        <v>88</v>
      </c>
      <c r="B7" s="83">
        <f>C7+D7+E7+F7+G7+H7+I7</f>
        <v>665849292.81</v>
      </c>
      <c r="C7" s="83">
        <v>0</v>
      </c>
      <c r="D7" s="83">
        <v>208356686</v>
      </c>
      <c r="E7" s="83">
        <v>102125906.81</v>
      </c>
      <c r="F7" s="83">
        <v>8856700</v>
      </c>
      <c r="G7" s="83">
        <v>341510000</v>
      </c>
      <c r="H7" s="83">
        <v>5000000</v>
      </c>
      <c r="I7" s="83">
        <v>0</v>
      </c>
    </row>
    <row r="8" ht="28.5" customHeight="1" spans="1:9">
      <c r="A8" s="76" t="s">
        <v>89</v>
      </c>
      <c r="B8" s="83">
        <f>C8+D8+E8+F8+G8+H8+I8</f>
        <v>27381622.99</v>
      </c>
      <c r="C8" s="83">
        <v>278605.19</v>
      </c>
      <c r="D8" s="83">
        <v>18360029.66</v>
      </c>
      <c r="E8" s="83">
        <v>1872196.54</v>
      </c>
      <c r="F8" s="83">
        <v>1548106.02</v>
      </c>
      <c r="G8" s="83">
        <v>5129810.23</v>
      </c>
      <c r="H8" s="83">
        <v>82600.78</v>
      </c>
      <c r="I8" s="83">
        <v>110274.57</v>
      </c>
    </row>
    <row r="9" ht="28.5" customHeight="1" spans="1:9">
      <c r="A9" s="76" t="s">
        <v>90</v>
      </c>
      <c r="B9" s="83">
        <f>C9+D9</f>
        <v>0</v>
      </c>
      <c r="C9" s="83">
        <v>0</v>
      </c>
      <c r="D9" s="83">
        <v>0</v>
      </c>
      <c r="E9" s="83"/>
      <c r="F9" s="83"/>
      <c r="G9" s="83"/>
      <c r="H9" s="83"/>
      <c r="I9" s="83"/>
    </row>
    <row r="10" ht="28.5" customHeight="1" spans="1:9">
      <c r="A10" s="76" t="s">
        <v>91</v>
      </c>
      <c r="B10" s="83">
        <f>C10+D10+E10+F10+I10</f>
        <v>51815679.79</v>
      </c>
      <c r="C10" s="83">
        <v>50341858.52</v>
      </c>
      <c r="D10" s="83">
        <v>287427.4</v>
      </c>
      <c r="E10" s="83">
        <v>379932.73</v>
      </c>
      <c r="F10" s="83">
        <v>538135.14</v>
      </c>
      <c r="G10" s="83"/>
      <c r="H10" s="83"/>
      <c r="I10" s="83">
        <v>268326</v>
      </c>
    </row>
    <row r="11" ht="28.5" customHeight="1" spans="1:9">
      <c r="A11" s="76" t="s">
        <v>92</v>
      </c>
      <c r="B11" s="83">
        <f>C11+D11+E11+F11+G11+H11+I11</f>
        <v>1109747.04</v>
      </c>
      <c r="C11" s="83">
        <v>738105.7</v>
      </c>
      <c r="D11" s="83">
        <v>171939.34</v>
      </c>
      <c r="E11" s="83">
        <v>169620</v>
      </c>
      <c r="F11" s="83">
        <v>0</v>
      </c>
      <c r="G11" s="83">
        <v>0</v>
      </c>
      <c r="H11" s="83">
        <v>0</v>
      </c>
      <c r="I11" s="83">
        <v>30082</v>
      </c>
    </row>
    <row r="12" ht="28.5" customHeight="1" spans="1:9">
      <c r="A12" s="76" t="s">
        <v>93</v>
      </c>
      <c r="B12" s="83">
        <f>C12</f>
        <v>0</v>
      </c>
      <c r="C12" s="83">
        <v>0</v>
      </c>
      <c r="D12" s="83"/>
      <c r="E12" s="83"/>
      <c r="F12" s="83"/>
      <c r="G12" s="83"/>
      <c r="H12" s="83"/>
      <c r="I12" s="83"/>
    </row>
    <row r="13" ht="28.5" customHeight="1" spans="1:9">
      <c r="A13" s="76" t="s">
        <v>94</v>
      </c>
      <c r="B13" s="83">
        <f>C13</f>
        <v>0</v>
      </c>
      <c r="C13" s="83">
        <v>0</v>
      </c>
      <c r="D13" s="83"/>
      <c r="E13" s="83"/>
      <c r="F13" s="83"/>
      <c r="G13" s="83"/>
      <c r="H13" s="83"/>
      <c r="I13" s="83"/>
    </row>
    <row r="14" ht="28.5" customHeight="1" spans="1:9">
      <c r="A14" s="124" t="s">
        <v>95</v>
      </c>
      <c r="B14" s="83">
        <f>C14+D14+E14+F14+G14+H14+I14</f>
        <v>2724940476.06</v>
      </c>
      <c r="C14" s="83">
        <v>749164263.93</v>
      </c>
      <c r="D14" s="83">
        <v>193299697.9</v>
      </c>
      <c r="E14" s="83">
        <v>322553063.99</v>
      </c>
      <c r="F14" s="83">
        <v>336778677.63</v>
      </c>
      <c r="G14" s="83">
        <v>1065071228.01</v>
      </c>
      <c r="H14" s="83">
        <v>34925811.54</v>
      </c>
      <c r="I14" s="83">
        <v>23147733.06</v>
      </c>
    </row>
    <row r="15" ht="28.5" customHeight="1" spans="1:9">
      <c r="A15" s="124" t="s">
        <v>96</v>
      </c>
      <c r="B15" s="83">
        <f>C15+D15+E15+F15+G15+H15+I15</f>
        <v>1507426522.21</v>
      </c>
      <c r="C15" s="83">
        <v>400281464.47</v>
      </c>
      <c r="D15" s="83">
        <v>193046892.23</v>
      </c>
      <c r="E15" s="83">
        <v>322305346.79</v>
      </c>
      <c r="F15" s="83">
        <v>103528801.52</v>
      </c>
      <c r="G15" s="83">
        <v>463416834.22</v>
      </c>
      <c r="H15" s="83">
        <v>22067673.4</v>
      </c>
      <c r="I15" s="83">
        <v>2779509.58</v>
      </c>
    </row>
    <row r="16" ht="28.5" customHeight="1" spans="1:9">
      <c r="A16" s="124" t="s">
        <v>97</v>
      </c>
      <c r="B16" s="83">
        <f>C16+D16+E16+F16+I16</f>
        <v>4509980.99</v>
      </c>
      <c r="C16" s="83">
        <v>3592231.23</v>
      </c>
      <c r="D16" s="83">
        <v>252805.67</v>
      </c>
      <c r="E16" s="83">
        <v>247717.2</v>
      </c>
      <c r="F16" s="83">
        <v>290148.27</v>
      </c>
      <c r="G16" s="83"/>
      <c r="H16" s="83"/>
      <c r="I16" s="83">
        <v>127078.62</v>
      </c>
    </row>
    <row r="17" ht="28.5" customHeight="1" spans="1:9">
      <c r="A17" s="76" t="s">
        <v>98</v>
      </c>
      <c r="B17" s="83">
        <f>C17+D17+E17+F17+G17+H17+I17</f>
        <v>49207813.14</v>
      </c>
      <c r="C17" s="83">
        <v>102376.08</v>
      </c>
      <c r="D17" s="83">
        <v>0</v>
      </c>
      <c r="E17" s="83">
        <v>0</v>
      </c>
      <c r="F17" s="83">
        <v>48293900</v>
      </c>
      <c r="G17" s="83">
        <v>0</v>
      </c>
      <c r="H17" s="83">
        <v>438.98</v>
      </c>
      <c r="I17" s="83">
        <v>811098.08</v>
      </c>
    </row>
    <row r="18" ht="28.5" customHeight="1" spans="1:9">
      <c r="A18" s="76" t="s">
        <v>99</v>
      </c>
      <c r="B18" s="83">
        <f>C18</f>
        <v>0</v>
      </c>
      <c r="C18" s="83">
        <v>0</v>
      </c>
      <c r="D18" s="83"/>
      <c r="E18" s="83"/>
      <c r="F18" s="83"/>
      <c r="G18" s="83"/>
      <c r="H18" s="83"/>
      <c r="I18" s="83"/>
    </row>
    <row r="19" ht="28.5" customHeight="1" spans="1:9">
      <c r="A19" s="76" t="s">
        <v>100</v>
      </c>
      <c r="B19" s="83">
        <f>C19</f>
        <v>0</v>
      </c>
      <c r="C19" s="83">
        <v>0</v>
      </c>
      <c r="D19" s="83"/>
      <c r="E19" s="83"/>
      <c r="F19" s="83"/>
      <c r="G19" s="83"/>
      <c r="H19" s="83"/>
      <c r="I19" s="83"/>
    </row>
    <row r="20" ht="28.5" customHeight="1" spans="1:9">
      <c r="A20" s="207" t="s">
        <v>101</v>
      </c>
      <c r="B20" s="83">
        <f>C20+D20+E20+F20+G20+H20+I20</f>
        <v>116503224.21</v>
      </c>
      <c r="C20" s="83">
        <v>0</v>
      </c>
      <c r="D20" s="83">
        <v>202961723.84</v>
      </c>
      <c r="E20" s="83">
        <v>-18810943.76</v>
      </c>
      <c r="F20" s="83">
        <v>-942529.32</v>
      </c>
      <c r="G20" s="83">
        <v>-65991429.74</v>
      </c>
      <c r="H20" s="83">
        <v>-1675511.6</v>
      </c>
      <c r="I20" s="83">
        <v>961914.79</v>
      </c>
    </row>
    <row r="21" ht="28.5" customHeight="1" spans="1:9">
      <c r="A21" s="124" t="s">
        <v>102</v>
      </c>
      <c r="B21" s="83">
        <f>C21+D21+E21+F21+G21+H21+I21</f>
        <v>1431342626.47</v>
      </c>
      <c r="C21" s="83">
        <v>0</v>
      </c>
      <c r="D21" s="83">
        <v>1247288931.25</v>
      </c>
      <c r="E21" s="83">
        <v>141653604.49</v>
      </c>
      <c r="F21" s="83">
        <v>12952978.71</v>
      </c>
      <c r="G21" s="83">
        <v>23272059.71</v>
      </c>
      <c r="H21" s="83">
        <v>224113.8</v>
      </c>
      <c r="I21" s="83">
        <v>5950938.51</v>
      </c>
    </row>
    <row r="22" ht="28.5" customHeight="1" spans="1:9">
      <c r="A22" s="186"/>
      <c r="B22" s="3"/>
      <c r="C22" s="3"/>
      <c r="D22" s="3"/>
      <c r="E22" s="3"/>
      <c r="F22" s="3"/>
      <c r="G22" s="3"/>
      <c r="H22" s="3"/>
      <c r="I22" s="180" t="s">
        <v>103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zoomScalePageLayoutView="6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44.7416666666667" style="1"/>
    <col min="2" max="2" width="32.8416666666667" style="1"/>
    <col min="3" max="3" width="45.175" style="1"/>
    <col min="4" max="4" width="31.8333333333333" style="1"/>
  </cols>
  <sheetData>
    <row r="1" ht="48" customHeight="1" spans="1:4">
      <c r="A1" s="14" t="s">
        <v>104</v>
      </c>
      <c r="B1" s="15"/>
      <c r="C1" s="15"/>
      <c r="D1" s="15"/>
    </row>
    <row r="2" customHeight="1" spans="1:4">
      <c r="A2" s="203"/>
      <c r="B2" s="203"/>
      <c r="C2" s="203"/>
      <c r="D2" s="203"/>
    </row>
    <row r="3" ht="19.5" customHeight="1" spans="1:4">
      <c r="A3" s="51"/>
      <c r="B3" s="204"/>
      <c r="C3" s="51"/>
      <c r="D3" s="167" t="s">
        <v>105</v>
      </c>
    </row>
    <row r="4" ht="19.5" customHeight="1" spans="1:4">
      <c r="A4" s="16" t="s">
        <v>51</v>
      </c>
      <c r="B4" s="18"/>
      <c r="C4" s="17"/>
      <c r="D4" s="18" t="s">
        <v>52</v>
      </c>
    </row>
    <row r="5" ht="28.5" customHeight="1" spans="1:4">
      <c r="A5" s="74" t="s">
        <v>53</v>
      </c>
      <c r="B5" s="74" t="s">
        <v>106</v>
      </c>
      <c r="C5" s="74" t="s">
        <v>53</v>
      </c>
      <c r="D5" s="74" t="s">
        <v>106</v>
      </c>
    </row>
    <row r="6" ht="28.5" customHeight="1" spans="1:4">
      <c r="A6" s="76" t="s">
        <v>107</v>
      </c>
      <c r="B6" s="99">
        <v>294154865.46</v>
      </c>
      <c r="C6" s="76" t="s">
        <v>108</v>
      </c>
      <c r="D6" s="99">
        <v>388038091.65</v>
      </c>
    </row>
    <row r="7" ht="28.5" customHeight="1" spans="1:4">
      <c r="A7" s="76" t="s">
        <v>109</v>
      </c>
      <c r="B7" s="99">
        <v>0</v>
      </c>
      <c r="C7" s="76" t="s">
        <v>110</v>
      </c>
      <c r="D7" s="99">
        <v>1360000</v>
      </c>
    </row>
    <row r="8" ht="28.5" customHeight="1" spans="1:4">
      <c r="A8" s="76" t="s">
        <v>111</v>
      </c>
      <c r="B8" s="99">
        <v>278605.19</v>
      </c>
      <c r="C8" s="76" t="s">
        <v>112</v>
      </c>
      <c r="D8" s="99">
        <v>0</v>
      </c>
    </row>
    <row r="9" ht="28.5" customHeight="1" spans="1:4">
      <c r="A9" s="76" t="s">
        <v>113</v>
      </c>
      <c r="B9" s="99">
        <v>0</v>
      </c>
      <c r="C9" s="76" t="s">
        <v>114</v>
      </c>
      <c r="D9" s="99">
        <v>12243372.82</v>
      </c>
    </row>
    <row r="10" ht="28.5" customHeight="1" spans="1:4">
      <c r="A10" s="76" t="s">
        <v>115</v>
      </c>
      <c r="B10" s="99">
        <v>50341858.52</v>
      </c>
      <c r="C10" s="76" t="s">
        <v>116</v>
      </c>
      <c r="D10" s="99">
        <v>3592231.23</v>
      </c>
    </row>
    <row r="11" ht="28.5" customHeight="1" spans="1:4">
      <c r="A11" s="76" t="s">
        <v>117</v>
      </c>
      <c r="B11" s="99">
        <v>738105.7</v>
      </c>
      <c r="C11" s="76" t="s">
        <v>118</v>
      </c>
      <c r="D11" s="99">
        <v>102376.08</v>
      </c>
    </row>
    <row r="12" ht="28.5" customHeight="1" spans="1:4">
      <c r="A12" s="76" t="s">
        <v>119</v>
      </c>
      <c r="B12" s="83">
        <f>B6+B7+B8+B9+B10+B11</f>
        <v>345513434.87</v>
      </c>
      <c r="C12" s="76" t="s">
        <v>120</v>
      </c>
      <c r="D12" s="83">
        <f>D6+D8+D9+D10+D11</f>
        <v>403976071.78</v>
      </c>
    </row>
    <row r="13" ht="28.5" customHeight="1" spans="1:4">
      <c r="A13" s="76" t="s">
        <v>121</v>
      </c>
      <c r="B13" s="99">
        <v>403650829.06</v>
      </c>
      <c r="C13" s="76" t="s">
        <v>122</v>
      </c>
      <c r="D13" s="99">
        <v>0</v>
      </c>
    </row>
    <row r="14" ht="28.5" customHeight="1" spans="1:4">
      <c r="A14" s="76" t="s">
        <v>123</v>
      </c>
      <c r="B14" s="99">
        <v>0</v>
      </c>
      <c r="C14" s="76" t="s">
        <v>124</v>
      </c>
      <c r="D14" s="99">
        <v>0</v>
      </c>
    </row>
    <row r="15" ht="28.5" customHeight="1" spans="1:4">
      <c r="A15" s="76" t="s">
        <v>125</v>
      </c>
      <c r="B15" s="99">
        <v>0</v>
      </c>
      <c r="C15" s="76" t="s">
        <v>126</v>
      </c>
      <c r="D15" s="99">
        <v>345188192.15</v>
      </c>
    </row>
    <row r="16" ht="28.5" customHeight="1" spans="1:4">
      <c r="A16" s="76" t="s">
        <v>127</v>
      </c>
      <c r="B16" s="99">
        <v>0</v>
      </c>
      <c r="C16" s="76" t="s">
        <v>128</v>
      </c>
      <c r="D16" s="99">
        <v>0</v>
      </c>
    </row>
    <row r="17" ht="28.5" customHeight="1" spans="1:4">
      <c r="A17" s="76" t="s">
        <v>129</v>
      </c>
      <c r="B17" s="83">
        <f>B12+B13+B15</f>
        <v>749164263.93</v>
      </c>
      <c r="C17" s="76" t="s">
        <v>130</v>
      </c>
      <c r="D17" s="83">
        <f>D12+D13+D15</f>
        <v>749164263.93</v>
      </c>
    </row>
    <row r="18" ht="28.5" customHeight="1" spans="1:4">
      <c r="A18" s="105" t="s">
        <v>71</v>
      </c>
      <c r="B18" s="105" t="s">
        <v>71</v>
      </c>
      <c r="C18" s="76" t="s">
        <v>131</v>
      </c>
      <c r="D18" s="83">
        <f>B17-D17</f>
        <v>0</v>
      </c>
    </row>
    <row r="19" ht="28.5" customHeight="1" spans="1:4">
      <c r="A19" s="76" t="s">
        <v>132</v>
      </c>
      <c r="B19" s="99">
        <v>0</v>
      </c>
      <c r="C19" s="76" t="s">
        <v>133</v>
      </c>
      <c r="D19" s="94">
        <f>B19+D18</f>
        <v>0</v>
      </c>
    </row>
    <row r="20" ht="28.5" customHeight="1" spans="1:4">
      <c r="A20" s="77" t="s">
        <v>134</v>
      </c>
      <c r="B20" s="83">
        <f>B17+B19</f>
        <v>749164263.93</v>
      </c>
      <c r="C20" s="103" t="s">
        <v>135</v>
      </c>
      <c r="D20" s="25">
        <f>D17+D19</f>
        <v>749164263.93</v>
      </c>
    </row>
    <row r="21" ht="28.5" customHeight="1" spans="1:4">
      <c r="A21" s="179"/>
      <c r="B21" s="179"/>
      <c r="C21" s="51"/>
      <c r="D21" s="28" t="s">
        <v>136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zoomScalePageLayoutView="6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0.1583333333333" style="1"/>
    <col min="2" max="2" width="27.25" style="1"/>
    <col min="3" max="3" width="40.1583333333333" style="1"/>
    <col min="4" max="4" width="27.25" style="1"/>
  </cols>
  <sheetData>
    <row r="1" ht="48" customHeight="1" spans="1:4">
      <c r="A1" s="14" t="s">
        <v>137</v>
      </c>
      <c r="B1" s="15"/>
      <c r="C1" s="15"/>
      <c r="D1" s="15"/>
    </row>
    <row r="2" ht="19.5" customHeight="1" spans="1:4">
      <c r="A2" s="185"/>
      <c r="B2" s="185"/>
      <c r="C2" s="51"/>
      <c r="D2" s="205" t="s">
        <v>138</v>
      </c>
    </row>
    <row r="3" ht="19.5" customHeight="1" spans="1:4">
      <c r="A3" s="16" t="s">
        <v>51</v>
      </c>
      <c r="B3" s="16"/>
      <c r="C3" s="16"/>
      <c r="D3" s="18" t="s">
        <v>52</v>
      </c>
    </row>
    <row r="4" ht="28.5" customHeight="1" spans="1:4">
      <c r="A4" s="74" t="s">
        <v>139</v>
      </c>
      <c r="B4" s="19" t="s">
        <v>140</v>
      </c>
      <c r="C4" s="74" t="s">
        <v>139</v>
      </c>
      <c r="D4" s="19" t="s">
        <v>140</v>
      </c>
    </row>
    <row r="5" ht="28.5" customHeight="1" spans="1:4">
      <c r="A5" s="76" t="s">
        <v>141</v>
      </c>
      <c r="B5" s="99">
        <v>169055339.34</v>
      </c>
      <c r="C5" s="76" t="s">
        <v>142</v>
      </c>
      <c r="D5" s="99">
        <v>173726735.45</v>
      </c>
    </row>
    <row r="6" ht="28.5" customHeight="1" spans="1:4">
      <c r="A6" s="124" t="s">
        <v>143</v>
      </c>
      <c r="B6" s="99">
        <v>5491700</v>
      </c>
      <c r="C6" s="76" t="s">
        <v>144</v>
      </c>
      <c r="D6" s="99">
        <v>14651336.78</v>
      </c>
    </row>
    <row r="7" ht="28.5" customHeight="1" spans="1:4">
      <c r="A7" s="76" t="s">
        <v>109</v>
      </c>
      <c r="B7" s="99">
        <v>208356686</v>
      </c>
      <c r="C7" s="76" t="s">
        <v>145</v>
      </c>
      <c r="D7" s="99">
        <v>4668820</v>
      </c>
    </row>
    <row r="8" ht="28.5" customHeight="1" spans="1:4">
      <c r="A8" s="76" t="s">
        <v>146</v>
      </c>
      <c r="B8" s="99">
        <v>173868909</v>
      </c>
      <c r="C8" s="76" t="s">
        <v>116</v>
      </c>
      <c r="D8" s="99">
        <v>252805.67</v>
      </c>
    </row>
    <row r="9" ht="28.5" customHeight="1" spans="1:4">
      <c r="A9" s="76" t="s">
        <v>147</v>
      </c>
      <c r="B9" s="99">
        <v>29818957</v>
      </c>
      <c r="C9" s="76" t="s">
        <v>118</v>
      </c>
      <c r="D9" s="99">
        <v>0</v>
      </c>
    </row>
    <row r="10" ht="28.5" customHeight="1" spans="1:4">
      <c r="A10" s="124" t="s">
        <v>148</v>
      </c>
      <c r="B10" s="99">
        <v>30000</v>
      </c>
      <c r="C10" s="77" t="s">
        <v>71</v>
      </c>
      <c r="D10" s="77" t="s">
        <v>71</v>
      </c>
    </row>
    <row r="11" ht="28.5" customHeight="1" spans="1:4">
      <c r="A11" s="124" t="s">
        <v>149</v>
      </c>
      <c r="B11" s="99">
        <v>18360029.66</v>
      </c>
      <c r="C11" s="77" t="s">
        <v>71</v>
      </c>
      <c r="D11" s="77" t="s">
        <v>71</v>
      </c>
    </row>
    <row r="12" ht="28.5" customHeight="1" spans="1:4">
      <c r="A12" s="76" t="s">
        <v>150</v>
      </c>
      <c r="B12" s="99">
        <v>0</v>
      </c>
      <c r="C12" s="77" t="s">
        <v>71</v>
      </c>
      <c r="D12" s="77" t="s">
        <v>71</v>
      </c>
    </row>
    <row r="13" ht="28.5" customHeight="1" spans="1:4">
      <c r="A13" s="76" t="s">
        <v>151</v>
      </c>
      <c r="B13" s="99">
        <v>287427.4</v>
      </c>
      <c r="C13" s="77" t="s">
        <v>71</v>
      </c>
      <c r="D13" s="77" t="s">
        <v>71</v>
      </c>
    </row>
    <row r="14" ht="28.5" customHeight="1" spans="1:4">
      <c r="A14" s="76" t="s">
        <v>152</v>
      </c>
      <c r="B14" s="99">
        <v>171939.34</v>
      </c>
      <c r="C14" s="77" t="s">
        <v>71</v>
      </c>
      <c r="D14" s="77" t="s">
        <v>71</v>
      </c>
    </row>
    <row r="15" ht="28.5" customHeight="1" spans="1:4">
      <c r="A15" s="76" t="s">
        <v>153</v>
      </c>
      <c r="B15" s="83">
        <f>B5+B7+B10+B11+B12+B13+B14</f>
        <v>396261421.74</v>
      </c>
      <c r="C15" s="76" t="s">
        <v>120</v>
      </c>
      <c r="D15" s="83">
        <f>D5+D6+D7+D8+D9</f>
        <v>193299697.9</v>
      </c>
    </row>
    <row r="16" ht="28.5" customHeight="1" spans="1:4">
      <c r="A16" s="76" t="s">
        <v>154</v>
      </c>
      <c r="B16" s="99">
        <v>0</v>
      </c>
      <c r="C16" s="76" t="s">
        <v>122</v>
      </c>
      <c r="D16" s="99">
        <v>0</v>
      </c>
    </row>
    <row r="17" ht="28.5" customHeight="1" spans="1:4">
      <c r="A17" s="76" t="s">
        <v>155</v>
      </c>
      <c r="B17" s="99">
        <v>0</v>
      </c>
      <c r="C17" s="76" t="s">
        <v>126</v>
      </c>
      <c r="D17" s="99">
        <v>0</v>
      </c>
    </row>
    <row r="18" ht="28.5" customHeight="1" spans="1:4">
      <c r="A18" s="76" t="s">
        <v>156</v>
      </c>
      <c r="B18" s="83">
        <f>B15+B16+B17</f>
        <v>396261421.74</v>
      </c>
      <c r="C18" s="76" t="s">
        <v>130</v>
      </c>
      <c r="D18" s="83">
        <f>D15+D16+D17</f>
        <v>193299697.9</v>
      </c>
    </row>
    <row r="19" ht="28.5" customHeight="1" spans="1:4">
      <c r="A19" s="77" t="s">
        <v>71</v>
      </c>
      <c r="B19" s="77" t="s">
        <v>71</v>
      </c>
      <c r="C19" s="76" t="s">
        <v>131</v>
      </c>
      <c r="D19" s="83">
        <f>B18-D18</f>
        <v>202961723.84</v>
      </c>
    </row>
    <row r="20" ht="28.5" customHeight="1" spans="1:4">
      <c r="A20" s="76" t="s">
        <v>157</v>
      </c>
      <c r="B20" s="99">
        <v>1044327207.41</v>
      </c>
      <c r="C20" s="76" t="s">
        <v>133</v>
      </c>
      <c r="D20" s="83">
        <f>B20+D19</f>
        <v>1247288931.25</v>
      </c>
    </row>
    <row r="21" ht="28.5" customHeight="1" spans="1:4">
      <c r="A21" s="152" t="s">
        <v>158</v>
      </c>
      <c r="B21" s="83">
        <f>B18+B20</f>
        <v>1440588629.15</v>
      </c>
      <c r="C21" s="77" t="s">
        <v>159</v>
      </c>
      <c r="D21" s="83">
        <f>D18+D20</f>
        <v>1440588629.15</v>
      </c>
    </row>
    <row r="22" ht="28.5" customHeight="1" spans="1:4">
      <c r="A22" s="200"/>
      <c r="B22" s="200"/>
      <c r="C22" s="200"/>
      <c r="D22" s="180" t="s">
        <v>160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zoomScalePageLayoutView="6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3.4166666666667" style="1"/>
  </cols>
  <sheetData>
    <row r="1" ht="48" customHeight="1" spans="1:4">
      <c r="A1" s="14" t="s">
        <v>161</v>
      </c>
      <c r="B1" s="15"/>
      <c r="C1" s="15"/>
      <c r="D1" s="15"/>
    </row>
    <row r="2" customHeight="1" spans="1:4">
      <c r="A2" s="203"/>
      <c r="B2" s="203"/>
      <c r="C2" s="203"/>
      <c r="D2" s="203"/>
    </row>
    <row r="3" ht="19.5" customHeight="1" spans="1:4">
      <c r="A3" s="51"/>
      <c r="B3" s="204"/>
      <c r="C3" s="51"/>
      <c r="D3" s="167" t="s">
        <v>162</v>
      </c>
    </row>
    <row r="4" ht="19.5" customHeight="1" spans="1:4">
      <c r="A4" s="29" t="s">
        <v>51</v>
      </c>
      <c r="B4" s="32"/>
      <c r="C4" s="30"/>
      <c r="D4" s="32" t="s">
        <v>52</v>
      </c>
    </row>
    <row r="5" ht="28.5" customHeight="1" spans="1:4">
      <c r="A5" s="43" t="s">
        <v>53</v>
      </c>
      <c r="B5" s="43" t="s">
        <v>106</v>
      </c>
      <c r="C5" s="43" t="s">
        <v>53</v>
      </c>
      <c r="D5" s="43" t="s">
        <v>106</v>
      </c>
    </row>
    <row r="6" ht="28.5" customHeight="1" spans="1:4">
      <c r="A6" s="35" t="s">
        <v>107</v>
      </c>
      <c r="B6" s="24">
        <v>170494464.15</v>
      </c>
      <c r="C6" s="35" t="s">
        <v>108</v>
      </c>
      <c r="D6" s="24">
        <v>322305346.79</v>
      </c>
    </row>
    <row r="7" ht="28.5" customHeight="1" spans="1:4">
      <c r="A7" s="35" t="s">
        <v>163</v>
      </c>
      <c r="B7" s="24">
        <v>102125906.81</v>
      </c>
      <c r="C7" s="35" t="s">
        <v>164</v>
      </c>
      <c r="D7" s="24">
        <v>247717.2</v>
      </c>
    </row>
    <row r="8" ht="28.5" customHeight="1" spans="1:4">
      <c r="A8" s="35" t="s">
        <v>111</v>
      </c>
      <c r="B8" s="24">
        <v>1872196.54</v>
      </c>
      <c r="C8" s="35" t="s">
        <v>165</v>
      </c>
      <c r="D8" s="24">
        <v>0</v>
      </c>
    </row>
    <row r="9" ht="28.5" customHeight="1" spans="1:4">
      <c r="A9" s="35" t="s">
        <v>166</v>
      </c>
      <c r="B9" s="24">
        <v>379932.73</v>
      </c>
      <c r="C9" s="34" t="s">
        <v>71</v>
      </c>
      <c r="D9" s="34" t="s">
        <v>71</v>
      </c>
    </row>
    <row r="10" ht="28.5" customHeight="1" spans="1:4">
      <c r="A10" s="35" t="s">
        <v>167</v>
      </c>
      <c r="B10" s="24">
        <v>169620</v>
      </c>
      <c r="C10" s="34" t="s">
        <v>71</v>
      </c>
      <c r="D10" s="34" t="s">
        <v>71</v>
      </c>
    </row>
    <row r="11" ht="28.5" customHeight="1" spans="1:4">
      <c r="A11" s="35" t="s">
        <v>168</v>
      </c>
      <c r="B11" s="25">
        <f>B6+B7+B8+B9+B10</f>
        <v>275042120.23</v>
      </c>
      <c r="C11" s="35" t="s">
        <v>169</v>
      </c>
      <c r="D11" s="25">
        <f>D6+D7+D8</f>
        <v>322553063.99</v>
      </c>
    </row>
    <row r="12" ht="28.5" customHeight="1" spans="1:4">
      <c r="A12" s="35" t="s">
        <v>170</v>
      </c>
      <c r="B12" s="24">
        <v>28700000</v>
      </c>
      <c r="C12" s="35" t="s">
        <v>171</v>
      </c>
      <c r="D12" s="24">
        <v>0</v>
      </c>
    </row>
    <row r="13" ht="28.5" customHeight="1" spans="1:4">
      <c r="A13" s="35" t="s">
        <v>172</v>
      </c>
      <c r="B13" s="24">
        <v>0</v>
      </c>
      <c r="C13" s="35" t="s">
        <v>173</v>
      </c>
      <c r="D13" s="24">
        <v>0</v>
      </c>
    </row>
    <row r="14" ht="28.5" customHeight="1" spans="1:4">
      <c r="A14" s="35" t="s">
        <v>174</v>
      </c>
      <c r="B14" s="25">
        <f>B11+B12+B13</f>
        <v>303742120.23</v>
      </c>
      <c r="C14" s="35" t="s">
        <v>175</v>
      </c>
      <c r="D14" s="25">
        <f>D11+D12+D13</f>
        <v>322553063.99</v>
      </c>
    </row>
    <row r="15" ht="28.5" customHeight="1" spans="1:4">
      <c r="A15" s="34" t="s">
        <v>71</v>
      </c>
      <c r="B15" s="34" t="s">
        <v>71</v>
      </c>
      <c r="C15" s="35" t="s">
        <v>176</v>
      </c>
      <c r="D15" s="25">
        <f>B14-D14</f>
        <v>-18810943.7599999</v>
      </c>
    </row>
    <row r="16" ht="28.5" customHeight="1" spans="1:4">
      <c r="A16" s="35" t="s">
        <v>177</v>
      </c>
      <c r="B16" s="24">
        <v>160464548.25</v>
      </c>
      <c r="C16" s="35" t="s">
        <v>178</v>
      </c>
      <c r="D16" s="25">
        <f>B16+D15</f>
        <v>141653604.49</v>
      </c>
    </row>
    <row r="17" ht="28.5" customHeight="1" spans="1:4">
      <c r="A17" s="34" t="s">
        <v>134</v>
      </c>
      <c r="B17" s="25">
        <f>B14+B16</f>
        <v>464206668.48</v>
      </c>
      <c r="C17" s="34" t="s">
        <v>135</v>
      </c>
      <c r="D17" s="25">
        <f>D14+D16</f>
        <v>464206668.48</v>
      </c>
    </row>
    <row r="18" ht="28.5" customHeight="1" spans="1:4">
      <c r="A18" s="27"/>
      <c r="B18" s="27"/>
      <c r="C18" s="27"/>
      <c r="D18" s="28" t="s">
        <v>179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tabSelected="1" zoomScalePageLayoutView="60" workbookViewId="0">
      <pane topLeftCell="A9" activePane="bottomRight" state="frozen"/>
      <selection activeCell="D15" sqref="D15"/>
    </sheetView>
  </sheetViews>
  <sheetFormatPr defaultColWidth="8" defaultRowHeight="14.25" outlineLevelCol="7"/>
  <cols>
    <col min="1" max="1" width="34.275" style="1"/>
    <col min="2" max="4" width="27.25" style="1"/>
    <col min="5" max="5" width="34.275" style="1"/>
    <col min="6" max="6" width="27.25" style="1"/>
    <col min="7" max="7" width="26.8166666666667" style="1"/>
    <col min="8" max="8" width="27.25" style="1"/>
  </cols>
  <sheetData>
    <row r="1" ht="48" customHeight="1" spans="1:8">
      <c r="A1" s="14" t="s">
        <v>180</v>
      </c>
      <c r="B1" s="15"/>
      <c r="C1" s="15"/>
      <c r="D1" s="15"/>
      <c r="E1" s="15"/>
      <c r="F1" s="15"/>
      <c r="G1" s="15"/>
      <c r="H1" s="15"/>
    </row>
    <row r="2" customHeight="1" spans="1:8">
      <c r="A2" s="182"/>
      <c r="B2" s="182"/>
      <c r="C2" s="182"/>
      <c r="D2" s="182"/>
      <c r="E2" s="182"/>
      <c r="F2" s="182"/>
      <c r="G2" s="182"/>
      <c r="H2" s="182"/>
    </row>
    <row r="3" ht="19.5" customHeight="1" spans="1:8">
      <c r="A3" s="51"/>
      <c r="B3" s="51"/>
      <c r="C3" s="51"/>
      <c r="D3" s="51"/>
      <c r="E3" s="51"/>
      <c r="F3" s="51"/>
      <c r="G3" s="51"/>
      <c r="H3" s="167" t="s">
        <v>181</v>
      </c>
    </row>
    <row r="4" ht="19.5" customHeight="1" spans="1:8">
      <c r="A4" s="16" t="s">
        <v>51</v>
      </c>
      <c r="B4" s="16"/>
      <c r="C4" s="16"/>
      <c r="D4" s="17"/>
      <c r="E4" s="16"/>
      <c r="F4" s="16"/>
      <c r="G4" s="16"/>
      <c r="H4" s="18" t="s">
        <v>52</v>
      </c>
    </row>
    <row r="5" ht="37.5" customHeight="1" spans="1:8">
      <c r="A5" s="74" t="s">
        <v>53</v>
      </c>
      <c r="B5" s="74" t="s">
        <v>182</v>
      </c>
      <c r="C5" s="19" t="s">
        <v>183</v>
      </c>
      <c r="D5" s="19" t="s">
        <v>184</v>
      </c>
      <c r="E5" s="74" t="s">
        <v>53</v>
      </c>
      <c r="F5" s="19" t="s">
        <v>182</v>
      </c>
      <c r="G5" s="19" t="s">
        <v>183</v>
      </c>
      <c r="H5" s="19" t="s">
        <v>184</v>
      </c>
    </row>
    <row r="6" ht="28.5" customHeight="1" spans="1:8">
      <c r="A6" s="76" t="s">
        <v>185</v>
      </c>
      <c r="B6" s="83">
        <f>C6+D6</f>
        <v>164570168.93</v>
      </c>
      <c r="C6" s="83">
        <f>C7+C8</f>
        <v>97109296.4</v>
      </c>
      <c r="D6" s="83">
        <f>D7+D8</f>
        <v>67460872.53</v>
      </c>
      <c r="E6" s="76" t="s">
        <v>186</v>
      </c>
      <c r="F6" s="83">
        <f>G6+H6</f>
        <v>103528801.52</v>
      </c>
      <c r="G6" s="83">
        <f>G7+G8+G9+G10</f>
        <v>58117478.29</v>
      </c>
      <c r="H6" s="83">
        <f>H7+H8+H9</f>
        <v>45411323.23</v>
      </c>
    </row>
    <row r="7" ht="28.5" customHeight="1" spans="1:8">
      <c r="A7" s="76" t="s">
        <v>187</v>
      </c>
      <c r="B7" s="83">
        <f>C7+D7</f>
        <v>130922186.35</v>
      </c>
      <c r="C7" s="99">
        <v>97109296.4</v>
      </c>
      <c r="D7" s="99">
        <v>33812889.95</v>
      </c>
      <c r="E7" s="76" t="s">
        <v>188</v>
      </c>
      <c r="F7" s="83">
        <f>G7+H7</f>
        <v>52545473.38</v>
      </c>
      <c r="G7" s="201">
        <v>38922076.42</v>
      </c>
      <c r="H7" s="201">
        <v>13623396.96</v>
      </c>
    </row>
    <row r="8" ht="28.5" customHeight="1" spans="1:8">
      <c r="A8" s="84" t="s">
        <v>189</v>
      </c>
      <c r="B8" s="94">
        <f>C8+D8</f>
        <v>33647982.58</v>
      </c>
      <c r="C8" s="99">
        <v>0</v>
      </c>
      <c r="D8" s="99">
        <v>33647982.58</v>
      </c>
      <c r="E8" s="76" t="s">
        <v>190</v>
      </c>
      <c r="F8" s="94">
        <f>G8+H8</f>
        <v>46524929.31</v>
      </c>
      <c r="G8" s="201">
        <v>14737003.04</v>
      </c>
      <c r="H8" s="201">
        <v>31787926.27</v>
      </c>
    </row>
    <row r="9" ht="28.5" customHeight="1" spans="1:8">
      <c r="A9" s="88" t="s">
        <v>109</v>
      </c>
      <c r="B9" s="172">
        <f>C9</f>
        <v>8856700</v>
      </c>
      <c r="C9" s="99">
        <v>8856700</v>
      </c>
      <c r="D9" s="77" t="s">
        <v>71</v>
      </c>
      <c r="E9" s="76" t="s">
        <v>191</v>
      </c>
      <c r="F9" s="172">
        <f>G9+H9</f>
        <v>1725080.33</v>
      </c>
      <c r="G9" s="201">
        <v>1725080.33</v>
      </c>
      <c r="H9" s="202"/>
    </row>
    <row r="10" ht="28.5" customHeight="1" spans="1:8">
      <c r="A10" s="168" t="s">
        <v>192</v>
      </c>
      <c r="B10" s="83">
        <f>C10</f>
        <v>8856700</v>
      </c>
      <c r="C10" s="99">
        <v>8856700</v>
      </c>
      <c r="D10" s="105" t="s">
        <v>71</v>
      </c>
      <c r="E10" s="76" t="s">
        <v>193</v>
      </c>
      <c r="F10" s="83">
        <f>G10</f>
        <v>2733318.5</v>
      </c>
      <c r="G10" s="201">
        <v>2733318.5</v>
      </c>
      <c r="H10" s="202" t="s">
        <v>71</v>
      </c>
    </row>
    <row r="11" ht="28.5" customHeight="1" spans="1:8">
      <c r="A11" s="76" t="s">
        <v>111</v>
      </c>
      <c r="B11" s="83">
        <f>C11+D11</f>
        <v>1548106.02</v>
      </c>
      <c r="C11" s="99">
        <v>1083674.21</v>
      </c>
      <c r="D11" s="99">
        <v>464431.81</v>
      </c>
      <c r="E11" s="76" t="s">
        <v>164</v>
      </c>
      <c r="F11" s="83">
        <f>H11</f>
        <v>290148.27</v>
      </c>
      <c r="G11" s="77" t="s">
        <v>71</v>
      </c>
      <c r="H11" s="99">
        <v>290148.27</v>
      </c>
    </row>
    <row r="12" ht="28.5" customHeight="1" spans="1:8">
      <c r="A12" s="76" t="s">
        <v>166</v>
      </c>
      <c r="B12" s="83">
        <f>D12</f>
        <v>538135.14</v>
      </c>
      <c r="C12" s="105" t="s">
        <v>71</v>
      </c>
      <c r="D12" s="99">
        <v>538135.14</v>
      </c>
      <c r="E12" s="76" t="s">
        <v>165</v>
      </c>
      <c r="F12" s="83">
        <f>G12+H12</f>
        <v>48293900</v>
      </c>
      <c r="G12" s="99">
        <v>48293900</v>
      </c>
      <c r="H12" s="99">
        <v>0</v>
      </c>
    </row>
    <row r="13" ht="28.5" customHeight="1" spans="1:8">
      <c r="A13" s="76" t="s">
        <v>167</v>
      </c>
      <c r="B13" s="83">
        <f>C13+D13</f>
        <v>0</v>
      </c>
      <c r="C13" s="99">
        <v>0</v>
      </c>
      <c r="D13" s="99">
        <v>0</v>
      </c>
      <c r="E13" s="77" t="s">
        <v>71</v>
      </c>
      <c r="F13" s="77" t="s">
        <v>71</v>
      </c>
      <c r="G13" s="77" t="s">
        <v>71</v>
      </c>
      <c r="H13" s="77" t="s">
        <v>71</v>
      </c>
    </row>
    <row r="14" ht="28.5" customHeight="1" spans="1:8">
      <c r="A14" s="76" t="s">
        <v>168</v>
      </c>
      <c r="B14" s="83">
        <f>B6+B9+B11+B12+B13</f>
        <v>175513110.09</v>
      </c>
      <c r="C14" s="83">
        <f>C6+C9+C11+C13</f>
        <v>107049670.61</v>
      </c>
      <c r="D14" s="83">
        <f>D6+D11+D12+D13</f>
        <v>68463439.48</v>
      </c>
      <c r="E14" s="76" t="s">
        <v>169</v>
      </c>
      <c r="F14" s="83">
        <f>F6+F11+F12</f>
        <v>152112849.79</v>
      </c>
      <c r="G14" s="83">
        <f>G6+G12</f>
        <v>106411378.29</v>
      </c>
      <c r="H14" s="83">
        <f>H6+H11+H12</f>
        <v>45701471.5</v>
      </c>
    </row>
    <row r="15" ht="28.5" customHeight="1" spans="1:8">
      <c r="A15" s="76" t="s">
        <v>170</v>
      </c>
      <c r="B15" s="83">
        <f>C15+D15</f>
        <v>160323038.22</v>
      </c>
      <c r="C15" s="99">
        <v>113064854.93</v>
      </c>
      <c r="D15" s="99">
        <v>47258183.29</v>
      </c>
      <c r="E15" s="76" t="s">
        <v>171</v>
      </c>
      <c r="F15" s="83">
        <f>G15+H15</f>
        <v>0</v>
      </c>
      <c r="G15" s="99">
        <v>0</v>
      </c>
      <c r="H15" s="99">
        <v>0</v>
      </c>
    </row>
    <row r="16" ht="28.5" customHeight="1" spans="1:8">
      <c r="A16" s="76" t="s">
        <v>172</v>
      </c>
      <c r="B16" s="83">
        <f>C16+D16</f>
        <v>0</v>
      </c>
      <c r="C16" s="99">
        <v>0</v>
      </c>
      <c r="D16" s="99">
        <v>0</v>
      </c>
      <c r="E16" s="76" t="s">
        <v>173</v>
      </c>
      <c r="F16" s="83">
        <f>G16+H16</f>
        <v>184665827.84</v>
      </c>
      <c r="G16" s="99">
        <v>114645676.57</v>
      </c>
      <c r="H16" s="99">
        <v>70020151.27</v>
      </c>
    </row>
    <row r="17" ht="28.5" customHeight="1" spans="1:8">
      <c r="A17" s="124" t="s">
        <v>174</v>
      </c>
      <c r="B17" s="83">
        <f>B14+B15+B16</f>
        <v>335836148.31</v>
      </c>
      <c r="C17" s="83">
        <f>C14+C15+C16</f>
        <v>220114525.54</v>
      </c>
      <c r="D17" s="83">
        <f>D14+D15+D16</f>
        <v>115721622.77</v>
      </c>
      <c r="E17" s="76" t="s">
        <v>175</v>
      </c>
      <c r="F17" s="83">
        <f>F14+F15+F16</f>
        <v>336778677.63</v>
      </c>
      <c r="G17" s="83">
        <f>G14+G15+G16</f>
        <v>221057054.86</v>
      </c>
      <c r="H17" s="83">
        <f>H14+H15+H16</f>
        <v>115721622.77</v>
      </c>
    </row>
    <row r="18" ht="28.5" customHeight="1" spans="1:8">
      <c r="A18" s="21" t="s">
        <v>71</v>
      </c>
      <c r="B18" s="21" t="s">
        <v>71</v>
      </c>
      <c r="C18" s="21" t="s">
        <v>71</v>
      </c>
      <c r="D18" s="21" t="s">
        <v>71</v>
      </c>
      <c r="E18" s="76" t="s">
        <v>176</v>
      </c>
      <c r="F18" s="83">
        <f>B17-F17</f>
        <v>-942529.319999993</v>
      </c>
      <c r="G18" s="83">
        <f>C17-G17</f>
        <v>-942529.319999963</v>
      </c>
      <c r="H18" s="83">
        <f>D17-H17</f>
        <v>0</v>
      </c>
    </row>
    <row r="19" ht="28.5" customHeight="1" spans="1:8">
      <c r="A19" s="88" t="s">
        <v>177</v>
      </c>
      <c r="B19" s="172">
        <f>C19+D19</f>
        <v>13895508.03</v>
      </c>
      <c r="C19" s="92">
        <v>11018977.91</v>
      </c>
      <c r="D19" s="92">
        <v>2876530.12</v>
      </c>
      <c r="E19" s="76" t="s">
        <v>178</v>
      </c>
      <c r="F19" s="83">
        <f>B19+F18</f>
        <v>12952978.71</v>
      </c>
      <c r="G19" s="83">
        <f>C19+G18</f>
        <v>10076448.59</v>
      </c>
      <c r="H19" s="83">
        <f>D19+H18</f>
        <v>2876530.12</v>
      </c>
    </row>
    <row r="20" ht="28.5" customHeight="1" spans="1:8">
      <c r="A20" s="77" t="s">
        <v>194</v>
      </c>
      <c r="B20" s="83">
        <f>B17+B19</f>
        <v>349731656.34</v>
      </c>
      <c r="C20" s="83">
        <f>C17+C19</f>
        <v>231133503.45</v>
      </c>
      <c r="D20" s="83">
        <f>D17+D19</f>
        <v>118598152.89</v>
      </c>
      <c r="E20" s="77" t="s">
        <v>194</v>
      </c>
      <c r="F20" s="83">
        <f>F17+F19</f>
        <v>349731656.34</v>
      </c>
      <c r="G20" s="83">
        <f>G17+G19</f>
        <v>231133503.45</v>
      </c>
      <c r="H20" s="83">
        <f>H17+H19</f>
        <v>118598152.89</v>
      </c>
    </row>
    <row r="21" ht="28.5" customHeight="1" spans="1:8">
      <c r="A21" s="200"/>
      <c r="B21" s="200"/>
      <c r="C21" s="200"/>
      <c r="D21" s="200"/>
      <c r="E21" s="179"/>
      <c r="F21" s="179"/>
      <c r="G21" s="179"/>
      <c r="H21" s="180" t="s">
        <v>195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55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showGridLines="0" zoomScalePageLayoutView="60" workbookViewId="0">
      <pane topLeftCell="A6" activePane="bottomRight" state="frozen"/>
      <selection activeCell="I16" sqref="I16"/>
    </sheetView>
  </sheetViews>
  <sheetFormatPr defaultColWidth="8" defaultRowHeight="14.25" outlineLevelCol="3"/>
  <cols>
    <col min="1" max="1" width="45.4666666666667" style="1"/>
    <col min="2" max="2" width="28.825" style="1"/>
    <col min="3" max="3" width="45.4666666666667" style="1"/>
    <col min="4" max="4" width="28.825" style="1"/>
  </cols>
  <sheetData>
    <row r="1" ht="48" customHeight="1" spans="1:4">
      <c r="A1" s="14" t="s">
        <v>196</v>
      </c>
      <c r="B1" s="3"/>
      <c r="C1" s="15"/>
      <c r="D1" s="3"/>
    </row>
    <row r="2" ht="21" customHeight="1" spans="1:4">
      <c r="A2" s="185"/>
      <c r="B2" s="186"/>
      <c r="C2" s="51"/>
      <c r="D2" s="187" t="s">
        <v>197</v>
      </c>
    </row>
    <row r="3" ht="21" customHeight="1" spans="1:4">
      <c r="A3" s="16" t="s">
        <v>51</v>
      </c>
      <c r="B3" s="144"/>
      <c r="C3" s="16"/>
      <c r="D3" s="188" t="s">
        <v>52</v>
      </c>
    </row>
    <row r="4" ht="30" customHeight="1" spans="1:4">
      <c r="A4" s="74" t="s">
        <v>139</v>
      </c>
      <c r="B4" s="19" t="s">
        <v>140</v>
      </c>
      <c r="C4" s="74" t="s">
        <v>139</v>
      </c>
      <c r="D4" s="75" t="s">
        <v>140</v>
      </c>
    </row>
    <row r="5" ht="30" customHeight="1" spans="1:4">
      <c r="A5" s="184" t="s">
        <v>185</v>
      </c>
      <c r="B5" s="99">
        <v>169180290</v>
      </c>
      <c r="C5" s="56" t="s">
        <v>186</v>
      </c>
      <c r="D5" s="189">
        <v>463416834.22</v>
      </c>
    </row>
    <row r="6" ht="30" customHeight="1" spans="1:4">
      <c r="A6" s="184" t="s">
        <v>198</v>
      </c>
      <c r="B6" s="99">
        <v>0</v>
      </c>
      <c r="C6" s="76" t="s">
        <v>199</v>
      </c>
      <c r="D6" s="99">
        <v>375367635.72</v>
      </c>
    </row>
    <row r="7" ht="30" customHeight="1" spans="1:4">
      <c r="A7" s="184" t="s">
        <v>200</v>
      </c>
      <c r="B7" s="99">
        <v>23063990</v>
      </c>
      <c r="C7" s="76" t="s">
        <v>201</v>
      </c>
      <c r="D7" s="99">
        <v>88049198.5</v>
      </c>
    </row>
    <row r="8" ht="30" customHeight="1" spans="1:4">
      <c r="A8" s="190" t="s">
        <v>202</v>
      </c>
      <c r="B8" s="100">
        <v>17448000</v>
      </c>
      <c r="C8" s="76" t="s">
        <v>203</v>
      </c>
      <c r="D8" s="99">
        <v>56831476</v>
      </c>
    </row>
    <row r="9" ht="30" customHeight="1" spans="1:4">
      <c r="A9" s="191" t="s">
        <v>109</v>
      </c>
      <c r="B9" s="92">
        <v>341510000</v>
      </c>
      <c r="C9" s="76" t="s">
        <v>165</v>
      </c>
      <c r="D9" s="99">
        <v>0</v>
      </c>
    </row>
    <row r="10" ht="30" customHeight="1" spans="1:4">
      <c r="A10" s="184" t="s">
        <v>204</v>
      </c>
      <c r="B10" s="99">
        <v>341510000</v>
      </c>
      <c r="C10" s="77" t="s">
        <v>71</v>
      </c>
      <c r="D10" s="77" t="s">
        <v>71</v>
      </c>
    </row>
    <row r="11" ht="30" customHeight="1" spans="1:4">
      <c r="A11" s="192" t="s">
        <v>205</v>
      </c>
      <c r="B11" s="100">
        <v>0</v>
      </c>
      <c r="C11" s="21" t="s">
        <v>71</v>
      </c>
      <c r="D11" s="21" t="s">
        <v>71</v>
      </c>
    </row>
    <row r="12" ht="30" customHeight="1" spans="1:4">
      <c r="A12" s="193" t="s">
        <v>111</v>
      </c>
      <c r="B12" s="92">
        <v>5129810.23</v>
      </c>
      <c r="C12" s="89" t="s">
        <v>71</v>
      </c>
      <c r="D12" s="89" t="s">
        <v>71</v>
      </c>
    </row>
    <row r="13" ht="30" customHeight="1" spans="1:4">
      <c r="A13" s="191" t="s">
        <v>206</v>
      </c>
      <c r="B13" s="111">
        <v>0</v>
      </c>
      <c r="C13" s="194" t="s">
        <v>71</v>
      </c>
      <c r="D13" s="21" t="s">
        <v>71</v>
      </c>
    </row>
    <row r="14" ht="30" customHeight="1" spans="1:4">
      <c r="A14" s="195" t="s">
        <v>207</v>
      </c>
      <c r="B14" s="189">
        <v>515820100.23</v>
      </c>
      <c r="C14" s="196" t="s">
        <v>169</v>
      </c>
      <c r="D14" s="189">
        <v>520248310.22</v>
      </c>
    </row>
    <row r="15" ht="30" customHeight="1" spans="1:4">
      <c r="A15" s="184" t="s">
        <v>208</v>
      </c>
      <c r="B15" s="109">
        <v>483259698.04</v>
      </c>
      <c r="C15" s="197" t="s">
        <v>171</v>
      </c>
      <c r="D15" s="99">
        <v>0</v>
      </c>
    </row>
    <row r="16" ht="30" customHeight="1" spans="1:4">
      <c r="A16" s="184" t="s">
        <v>209</v>
      </c>
      <c r="B16" s="111">
        <v>0</v>
      </c>
      <c r="C16" s="197" t="s">
        <v>173</v>
      </c>
      <c r="D16" s="100">
        <v>544822917.79</v>
      </c>
    </row>
    <row r="17" ht="30" customHeight="1" spans="1:4">
      <c r="A17" s="198" t="s">
        <v>210</v>
      </c>
      <c r="B17" s="176">
        <v>999079798.27</v>
      </c>
      <c r="C17" s="56" t="s">
        <v>175</v>
      </c>
      <c r="D17" s="25">
        <v>1065071228.01</v>
      </c>
    </row>
    <row r="18" ht="30" customHeight="1" spans="1:4">
      <c r="A18" s="90" t="s">
        <v>71</v>
      </c>
      <c r="B18" s="90" t="s">
        <v>71</v>
      </c>
      <c r="C18" s="66" t="s">
        <v>176</v>
      </c>
      <c r="D18" s="25">
        <v>-65991429.74</v>
      </c>
    </row>
    <row r="19" ht="30" customHeight="1" spans="1:4">
      <c r="A19" s="191" t="s">
        <v>211</v>
      </c>
      <c r="B19" s="91">
        <v>89263489.45</v>
      </c>
      <c r="C19" s="69" t="s">
        <v>178</v>
      </c>
      <c r="D19" s="25">
        <v>23272059.71</v>
      </c>
    </row>
    <row r="20" ht="30" customHeight="1" spans="1:4">
      <c r="A20" s="199" t="s">
        <v>158</v>
      </c>
      <c r="B20" s="176">
        <v>1088343287.72</v>
      </c>
      <c r="C20" s="103" t="s">
        <v>159</v>
      </c>
      <c r="D20" s="25">
        <v>1088343287.72</v>
      </c>
    </row>
    <row r="21" ht="30" customHeight="1" spans="1:4">
      <c r="A21" s="200"/>
      <c r="B21" s="3"/>
      <c r="C21" s="178"/>
      <c r="D21" s="180" t="s">
        <v>212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86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决算汇总封面</vt:lpstr>
      <vt:lpstr>目录</vt:lpstr>
      <vt:lpstr>社会保险基金资产负债表</vt:lpstr>
      <vt:lpstr>社会保险基金决算收支总表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地方财政对企业职工基本养老保险基金补助情况构成决算表</vt:lpstr>
      <vt:lpstr>基本养老保险补充资料表</vt:lpstr>
      <vt:lpstr>企业职工基本养老保险地方自行出台减收增支项目情况统计表</vt:lpstr>
      <vt:lpstr>职工基本医疗保险补充资料表</vt:lpstr>
      <vt:lpstr>居民基本医疗保险补充资料表</vt:lpstr>
      <vt:lpstr>工伤保险补充基础资料表</vt:lpstr>
      <vt:lpstr>失业保险补充资料表</vt:lpstr>
      <vt:lpstr>社会保险补充资料表</vt:lpstr>
      <vt:lpstr>社会保险补充资料表续</vt:lpstr>
      <vt:lpstr>机关事业单位职业年金情况表</vt:lpstr>
      <vt:lpstr>公务员医疗补助情况表</vt:lpstr>
      <vt:lpstr>社会保险统筹情况表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で放肆的溫柔</cp:lastModifiedBy>
  <dcterms:created xsi:type="dcterms:W3CDTF">2022-01-21T16:35:00Z</dcterms:created>
  <dcterms:modified xsi:type="dcterms:W3CDTF">2022-06-23T03:00:11Z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927173F98C3645D6A112FCA420628881</vt:lpwstr>
  </property>
  <property fmtid="{D5CDD505-2E9C-101B-9397-08002B2CF9AE}" pid="3" name="KSOProductBuildVer">
    <vt:lpwstr>2052-11.1.0.11830</vt:lpwstr>
  </property>
</Properties>
</file>