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<sst xmlns="http://schemas.openxmlformats.org/spreadsheetml/2006/main" count="606" uniqueCount="11">
  <si>
    <t>2022年金寨县县直单位公开招聘政府购买服务岗位笔试成绩</t>
  </si>
  <si>
    <t>序号</t>
  </si>
  <si>
    <t>报考岗位</t>
  </si>
  <si>
    <t>准考证号</t>
  </si>
  <si>
    <t>公共基础知识成绩（100分）</t>
  </si>
  <si>
    <t>220501-工作人员(金寨县人民政府办公室)</t>
  </si>
  <si>
    <t>缺考</t>
  </si>
  <si>
    <t>220503-工作人员(金寨县住建局)</t>
  </si>
  <si>
    <t>220504-工作人员(金寨县重点工程建设管理处)</t>
  </si>
  <si>
    <t>220505-食品安全检测员(金寨县市场监督管理局)</t>
  </si>
  <si>
    <t>220506-帮办代办人员(金寨县行政审批局)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</si>
</sst>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0" borderId="0"/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41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笔试成绩情况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469"/>
  <sheetViews>
    <sheetView tabSelected="1" view="pageBreakPreview" zoomScaleNormal="100" topLeftCell="A7" workbookViewId="0">
      <selection activeCell="A3" sqref="$A3:$XFD469"/>
    </sheetView>
  </sheetViews>
  <sheetFormatPr defaultColWidth="18.125" defaultRowHeight="12"/>
  <cols>
    <col min="1" max="1" width="9.56666666666667" style="2" customWidth="1"/>
    <col min="2" max="2" width="42.875" style="2" customWidth="1"/>
    <col min="3" max="3" width="17.625" style="2" customWidth="1"/>
    <col min="4" max="4" width="16.625" style="2" customWidth="1"/>
    <col min="5" max="16372" width="18.125" style="1"/>
    <col min="16373" max="16384" width="18.125" style="3"/>
  </cols>
  <sheetData>
    <row r="1" s="1" customFormat="1" ht="50" customHeight="1" spans="1:4">
      <c r="A1" s="4" t="s">
        <v>0</v>
      </c>
      <c r="B1" s="4"/>
      <c r="C1" s="4"/>
      <c r="D1" s="4"/>
    </row>
    <row r="2" s="1" customFormat="1" ht="39" customHeight="1" spans="1:16376">
      <c r="A2" s="5" t="s">
        <v>1</v>
      </c>
      <c r="B2" s="5" t="s">
        <v>2</v>
      </c>
      <c r="C2" s="6" t="s">
        <v>3</v>
      </c>
      <c r="D2" s="7" t="s">
        <v>4</v>
      </c>
      <c r="XES2" s="3"/>
      <c r="XET2" s="3"/>
      <c r="XEU2" s="3"/>
      <c r="XEV2" s="3"/>
    </row>
    <row r="3" s="1" customFormat="1" ht="17.8" customHeight="1" spans="1:4">
      <c r="A3" s="8">
        <v>1</v>
      </c>
      <c r="B3" s="9" t="s">
        <v>5</v>
      </c>
      <c r="C3" s="9" t="str">
        <f>"202207010101"</f>
        <v>202207010101</v>
      </c>
      <c r="D3" s="10">
        <v>71.1</v>
      </c>
    </row>
    <row r="4" s="1" customFormat="1" ht="17.8" customHeight="1" spans="1:4">
      <c r="A4" s="8">
        <v>2</v>
      </c>
      <c r="B4" s="9" t="s">
        <v>5</v>
      </c>
      <c r="C4" s="9" t="str">
        <f>"202207010102"</f>
        <v>202207010102</v>
      </c>
      <c r="D4" s="10">
        <v>54</v>
      </c>
    </row>
    <row r="5" s="1" customFormat="1" ht="17.8" customHeight="1" spans="1:4">
      <c r="A5" s="8">
        <v>3</v>
      </c>
      <c r="B5" s="9" t="s">
        <v>5</v>
      </c>
      <c r="C5" s="9" t="str">
        <f>"202207010103"</f>
        <v>202207010103</v>
      </c>
      <c r="D5" s="10">
        <v>61.2</v>
      </c>
    </row>
    <row r="6" s="1" customFormat="1" ht="17.8" customHeight="1" spans="1:4">
      <c r="A6" s="8">
        <v>4</v>
      </c>
      <c r="B6" s="9" t="s">
        <v>5</v>
      </c>
      <c r="C6" s="9" t="str">
        <f>"202207010104"</f>
        <v>202207010104</v>
      </c>
      <c r="D6" s="10">
        <v>62</v>
      </c>
    </row>
    <row r="7" s="1" customFormat="1" ht="17.8" customHeight="1" spans="1:4">
      <c r="A7" s="8">
        <v>5</v>
      </c>
      <c r="B7" s="9" t="s">
        <v>5</v>
      </c>
      <c r="C7" s="9" t="str">
        <f>"202207010105"</f>
        <v>202207010105</v>
      </c>
      <c r="D7" s="10">
        <v>65</v>
      </c>
    </row>
    <row r="8" s="1" customFormat="1" ht="17.8" customHeight="1" spans="1:4">
      <c r="A8" s="8">
        <v>6</v>
      </c>
      <c r="B8" s="9" t="s">
        <v>5</v>
      </c>
      <c r="C8" s="9" t="str">
        <f>"202207010106"</f>
        <v>202207010106</v>
      </c>
      <c r="D8" s="10">
        <v>73.4</v>
      </c>
    </row>
    <row r="9" s="1" customFormat="1" ht="17.8" customHeight="1" spans="1:4">
      <c r="A9" s="8">
        <v>7</v>
      </c>
      <c r="B9" s="9" t="s">
        <v>5</v>
      </c>
      <c r="C9" s="9" t="str">
        <f>"202207010107"</f>
        <v>202207010107</v>
      </c>
      <c r="D9" s="10">
        <v>61.7</v>
      </c>
    </row>
    <row r="10" s="1" customFormat="1" ht="17.8" customHeight="1" spans="1:4">
      <c r="A10" s="8">
        <v>8</v>
      </c>
      <c r="B10" s="9" t="s">
        <v>5</v>
      </c>
      <c r="C10" s="9" t="str">
        <f>"202207010108"</f>
        <v>202207010108</v>
      </c>
      <c r="D10" s="10" t="s">
        <v>6</v>
      </c>
    </row>
    <row r="11" s="1" customFormat="1" ht="17.8" customHeight="1" spans="1:4">
      <c r="A11" s="8">
        <v>9</v>
      </c>
      <c r="B11" s="9" t="s">
        <v>5</v>
      </c>
      <c r="C11" s="9" t="str">
        <f>"202207010109"</f>
        <v>202207010109</v>
      </c>
      <c r="D11" s="10" t="s">
        <v>6</v>
      </c>
    </row>
    <row r="12" s="1" customFormat="1" ht="17.8" customHeight="1" spans="1:4">
      <c r="A12" s="8">
        <v>10</v>
      </c>
      <c r="B12" s="9" t="s">
        <v>5</v>
      </c>
      <c r="C12" s="9" t="str">
        <f>"202207010110"</f>
        <v>202207010110</v>
      </c>
      <c r="D12" s="10">
        <v>62.3</v>
      </c>
    </row>
    <row r="13" s="1" customFormat="1" ht="17.8" customHeight="1" spans="1:4">
      <c r="A13" s="8">
        <v>11</v>
      </c>
      <c r="B13" s="9" t="s">
        <v>5</v>
      </c>
      <c r="C13" s="9" t="str">
        <f>"202207010111"</f>
        <v>202207010111</v>
      </c>
      <c r="D13" s="10">
        <v>62.3</v>
      </c>
    </row>
    <row r="14" s="1" customFormat="1" ht="17.8" customHeight="1" spans="1:4">
      <c r="A14" s="8">
        <v>12</v>
      </c>
      <c r="B14" s="9" t="s">
        <v>5</v>
      </c>
      <c r="C14" s="9" t="str">
        <f>"202207010112"</f>
        <v>202207010112</v>
      </c>
      <c r="D14" s="10">
        <v>56.9</v>
      </c>
    </row>
    <row r="15" s="1" customFormat="1" ht="17.8" customHeight="1" spans="1:4">
      <c r="A15" s="8">
        <v>13</v>
      </c>
      <c r="B15" s="9" t="s">
        <v>5</v>
      </c>
      <c r="C15" s="9" t="str">
        <f>"202207010113"</f>
        <v>202207010113</v>
      </c>
      <c r="D15" s="10">
        <v>66.6</v>
      </c>
    </row>
    <row r="16" s="1" customFormat="1" ht="17.8" customHeight="1" spans="1:4">
      <c r="A16" s="8">
        <v>14</v>
      </c>
      <c r="B16" s="9" t="s">
        <v>5</v>
      </c>
      <c r="C16" s="9" t="str">
        <f>"202207010114"</f>
        <v>202207010114</v>
      </c>
      <c r="D16" s="10">
        <v>63.7</v>
      </c>
    </row>
    <row r="17" s="1" customFormat="1" ht="17.8" customHeight="1" spans="1:4">
      <c r="A17" s="8">
        <v>15</v>
      </c>
      <c r="B17" s="9" t="s">
        <v>5</v>
      </c>
      <c r="C17" s="9" t="str">
        <f>"202207010115"</f>
        <v>202207010115</v>
      </c>
      <c r="D17" s="10">
        <v>58</v>
      </c>
    </row>
    <row r="18" s="1" customFormat="1" ht="17.8" customHeight="1" spans="1:4">
      <c r="A18" s="8">
        <v>16</v>
      </c>
      <c r="B18" s="9" t="s">
        <v>5</v>
      </c>
      <c r="C18" s="9" t="str">
        <f>"202207010116"</f>
        <v>202207010116</v>
      </c>
      <c r="D18" s="10">
        <v>58.8</v>
      </c>
    </row>
    <row r="19" s="1" customFormat="1" ht="17.8" customHeight="1" spans="1:4">
      <c r="A19" s="8">
        <v>17</v>
      </c>
      <c r="B19" s="9" t="s">
        <v>5</v>
      </c>
      <c r="C19" s="9" t="str">
        <f>"202207010117"</f>
        <v>202207010117</v>
      </c>
      <c r="D19" s="10">
        <v>69</v>
      </c>
    </row>
    <row r="20" s="1" customFormat="1" ht="17.8" customHeight="1" spans="1:4">
      <c r="A20" s="8">
        <v>18</v>
      </c>
      <c r="B20" s="9" t="s">
        <v>5</v>
      </c>
      <c r="C20" s="9" t="str">
        <f>"202207010118"</f>
        <v>202207010118</v>
      </c>
      <c r="D20" s="10">
        <v>63.1</v>
      </c>
    </row>
    <row r="21" s="1" customFormat="1" ht="17.8" customHeight="1" spans="1:4">
      <c r="A21" s="8">
        <v>19</v>
      </c>
      <c r="B21" s="9" t="s">
        <v>5</v>
      </c>
      <c r="C21" s="9" t="str">
        <f>"202207010119"</f>
        <v>202207010119</v>
      </c>
      <c r="D21" s="10">
        <v>55.1</v>
      </c>
    </row>
    <row r="22" s="1" customFormat="1" ht="17.8" customHeight="1" spans="1:4">
      <c r="A22" s="8">
        <v>20</v>
      </c>
      <c r="B22" s="9" t="s">
        <v>5</v>
      </c>
      <c r="C22" s="9" t="str">
        <f>"202207010120"</f>
        <v>202207010120</v>
      </c>
      <c r="D22" s="10">
        <v>54.1</v>
      </c>
    </row>
    <row r="23" s="1" customFormat="1" ht="17.8" customHeight="1" spans="1:4">
      <c r="A23" s="8">
        <v>21</v>
      </c>
      <c r="B23" s="9" t="s">
        <v>5</v>
      </c>
      <c r="C23" s="9" t="str">
        <f>"202207010121"</f>
        <v>202207010121</v>
      </c>
      <c r="D23" s="10">
        <v>61.7</v>
      </c>
    </row>
    <row r="24" s="1" customFormat="1" ht="17.8" customHeight="1" spans="1:4">
      <c r="A24" s="8">
        <v>22</v>
      </c>
      <c r="B24" s="9" t="s">
        <v>5</v>
      </c>
      <c r="C24" s="9" t="str">
        <f>"202207010122"</f>
        <v>202207010122</v>
      </c>
      <c r="D24" s="10">
        <v>46.5</v>
      </c>
    </row>
    <row r="25" s="1" customFormat="1" ht="17.8" customHeight="1" spans="1:4">
      <c r="A25" s="8">
        <v>23</v>
      </c>
      <c r="B25" s="9" t="s">
        <v>5</v>
      </c>
      <c r="C25" s="9" t="str">
        <f>"202207010123"</f>
        <v>202207010123</v>
      </c>
      <c r="D25" s="10">
        <v>72.8</v>
      </c>
    </row>
    <row r="26" s="1" customFormat="1" ht="17.8" customHeight="1" spans="1:4">
      <c r="A26" s="8">
        <v>24</v>
      </c>
      <c r="B26" s="9" t="s">
        <v>5</v>
      </c>
      <c r="C26" s="9" t="str">
        <f>"202207010124"</f>
        <v>202207010124</v>
      </c>
      <c r="D26" s="10" t="s">
        <v>6</v>
      </c>
    </row>
    <row r="27" s="1" customFormat="1" ht="17.8" customHeight="1" spans="1:4">
      <c r="A27" s="8">
        <v>25</v>
      </c>
      <c r="B27" s="9" t="s">
        <v>5</v>
      </c>
      <c r="C27" s="9" t="str">
        <f>"202207010125"</f>
        <v>202207010125</v>
      </c>
      <c r="D27" s="10">
        <v>64.5</v>
      </c>
    </row>
    <row r="28" s="1" customFormat="1" ht="17.8" customHeight="1" spans="1:4">
      <c r="A28" s="8">
        <v>26</v>
      </c>
      <c r="B28" s="9" t="s">
        <v>5</v>
      </c>
      <c r="C28" s="9" t="str">
        <f>"202207010126"</f>
        <v>202207010126</v>
      </c>
      <c r="D28" s="10" t="s">
        <v>6</v>
      </c>
    </row>
    <row r="29" s="1" customFormat="1" ht="17.8" customHeight="1" spans="1:4">
      <c r="A29" s="8">
        <v>27</v>
      </c>
      <c r="B29" s="9" t="s">
        <v>5</v>
      </c>
      <c r="C29" s="9" t="str">
        <f>"202207010127"</f>
        <v>202207010127</v>
      </c>
      <c r="D29" s="10">
        <v>57.8</v>
      </c>
    </row>
    <row r="30" s="1" customFormat="1" ht="17.8" customHeight="1" spans="1:4">
      <c r="A30" s="8">
        <v>28</v>
      </c>
      <c r="B30" s="9" t="s">
        <v>5</v>
      </c>
      <c r="C30" s="9" t="str">
        <f>"202207010128"</f>
        <v>202207010128</v>
      </c>
      <c r="D30" s="10">
        <v>66.8</v>
      </c>
    </row>
    <row r="31" s="1" customFormat="1" ht="17.8" customHeight="1" spans="1:4">
      <c r="A31" s="8">
        <v>29</v>
      </c>
      <c r="B31" s="9" t="s">
        <v>5</v>
      </c>
      <c r="C31" s="9" t="str">
        <f>"202207010129"</f>
        <v>202207010129</v>
      </c>
      <c r="D31" s="10" t="s">
        <v>6</v>
      </c>
    </row>
    <row r="32" s="1" customFormat="1" ht="17.8" customHeight="1" spans="1:4">
      <c r="A32" s="8">
        <v>30</v>
      </c>
      <c r="B32" s="9" t="s">
        <v>5</v>
      </c>
      <c r="C32" s="9" t="str">
        <f>"202207010130"</f>
        <v>202207010130</v>
      </c>
      <c r="D32" s="10">
        <v>63.8</v>
      </c>
    </row>
    <row r="33" s="1" customFormat="1" ht="17.8" customHeight="1" spans="1:4">
      <c r="A33" s="8">
        <v>31</v>
      </c>
      <c r="B33" s="9" t="s">
        <v>5</v>
      </c>
      <c r="C33" s="9" t="str">
        <f>"202207010201"</f>
        <v>202207010201</v>
      </c>
      <c r="D33" s="10">
        <v>57.1</v>
      </c>
    </row>
    <row r="34" s="1" customFormat="1" ht="17.8" customHeight="1" spans="1:4">
      <c r="A34" s="8">
        <v>32</v>
      </c>
      <c r="B34" s="9" t="s">
        <v>5</v>
      </c>
      <c r="C34" s="9" t="str">
        <f>"202207010202"</f>
        <v>202207010202</v>
      </c>
      <c r="D34" s="10">
        <v>60.1</v>
      </c>
    </row>
    <row r="35" s="1" customFormat="1" ht="17.8" customHeight="1" spans="1:4">
      <c r="A35" s="8">
        <v>33</v>
      </c>
      <c r="B35" s="9" t="s">
        <v>5</v>
      </c>
      <c r="C35" s="9" t="str">
        <f>"202207010203"</f>
        <v>202207010203</v>
      </c>
      <c r="D35" s="10">
        <v>52.1</v>
      </c>
    </row>
    <row r="36" s="1" customFormat="1" ht="17.8" customHeight="1" spans="1:4">
      <c r="A36" s="8">
        <v>34</v>
      </c>
      <c r="B36" s="9" t="s">
        <v>5</v>
      </c>
      <c r="C36" s="9" t="str">
        <f>"202207010204"</f>
        <v>202207010204</v>
      </c>
      <c r="D36" s="10">
        <v>64.7</v>
      </c>
    </row>
    <row r="37" s="1" customFormat="1" ht="17.8" customHeight="1" spans="1:4">
      <c r="A37" s="8">
        <v>35</v>
      </c>
      <c r="B37" s="9" t="s">
        <v>5</v>
      </c>
      <c r="C37" s="9" t="str">
        <f>"202207010205"</f>
        <v>202207010205</v>
      </c>
      <c r="D37" s="10">
        <v>68.7</v>
      </c>
    </row>
    <row r="38" s="1" customFormat="1" ht="17.8" customHeight="1" spans="1:4">
      <c r="A38" s="8">
        <v>36</v>
      </c>
      <c r="B38" s="9" t="s">
        <v>5</v>
      </c>
      <c r="C38" s="9" t="str">
        <f>"202207010206"</f>
        <v>202207010206</v>
      </c>
      <c r="D38" s="10">
        <v>74.5</v>
      </c>
    </row>
    <row r="39" s="1" customFormat="1" ht="17.8" customHeight="1" spans="1:4">
      <c r="A39" s="8">
        <v>37</v>
      </c>
      <c r="B39" s="9" t="s">
        <v>5</v>
      </c>
      <c r="C39" s="9" t="str">
        <f>"202207010207"</f>
        <v>202207010207</v>
      </c>
      <c r="D39" s="10">
        <v>57</v>
      </c>
    </row>
    <row r="40" s="1" customFormat="1" ht="17.8" customHeight="1" spans="1:4">
      <c r="A40" s="8">
        <v>38</v>
      </c>
      <c r="B40" s="9" t="s">
        <v>5</v>
      </c>
      <c r="C40" s="9" t="str">
        <f>"202207010208"</f>
        <v>202207010208</v>
      </c>
      <c r="D40" s="10">
        <v>65.4</v>
      </c>
    </row>
    <row r="41" s="1" customFormat="1" ht="17.8" customHeight="1" spans="1:4">
      <c r="A41" s="8">
        <v>39</v>
      </c>
      <c r="B41" s="9" t="s">
        <v>5</v>
      </c>
      <c r="C41" s="9" t="str">
        <f>"202207010209"</f>
        <v>202207010209</v>
      </c>
      <c r="D41" s="10">
        <v>70.9</v>
      </c>
    </row>
    <row r="42" s="1" customFormat="1" ht="17.8" customHeight="1" spans="1:4">
      <c r="A42" s="8">
        <v>40</v>
      </c>
      <c r="B42" s="9" t="s">
        <v>5</v>
      </c>
      <c r="C42" s="9" t="str">
        <f>"202207010210"</f>
        <v>202207010210</v>
      </c>
      <c r="D42" s="10">
        <v>51.8</v>
      </c>
    </row>
    <row r="43" s="1" customFormat="1" ht="17.8" customHeight="1" spans="1:4">
      <c r="A43" s="8">
        <v>41</v>
      </c>
      <c r="B43" s="9" t="s">
        <v>5</v>
      </c>
      <c r="C43" s="9" t="str">
        <f>"202207010211"</f>
        <v>202207010211</v>
      </c>
      <c r="D43" s="10">
        <v>56.5</v>
      </c>
    </row>
    <row r="44" s="1" customFormat="1" ht="17.8" customHeight="1" spans="1:4">
      <c r="A44" s="8">
        <v>42</v>
      </c>
      <c r="B44" s="9" t="s">
        <v>5</v>
      </c>
      <c r="C44" s="9" t="str">
        <f>"202207010212"</f>
        <v>202207010212</v>
      </c>
      <c r="D44" s="10">
        <v>64.3</v>
      </c>
    </row>
    <row r="45" s="1" customFormat="1" ht="17.8" customHeight="1" spans="1:4">
      <c r="A45" s="8">
        <v>43</v>
      </c>
      <c r="B45" s="9" t="s">
        <v>5</v>
      </c>
      <c r="C45" s="9" t="str">
        <f>"202207010213"</f>
        <v>202207010213</v>
      </c>
      <c r="D45" s="10">
        <v>60.1</v>
      </c>
    </row>
    <row r="46" s="1" customFormat="1" ht="17.8" customHeight="1" spans="1:4">
      <c r="A46" s="8">
        <v>44</v>
      </c>
      <c r="B46" s="9" t="s">
        <v>5</v>
      </c>
      <c r="C46" s="9" t="str">
        <f>"202207010214"</f>
        <v>202207010214</v>
      </c>
      <c r="D46" s="10">
        <v>49.2</v>
      </c>
    </row>
    <row r="47" s="1" customFormat="1" ht="17.8" customHeight="1" spans="1:4">
      <c r="A47" s="8">
        <v>45</v>
      </c>
      <c r="B47" s="9" t="s">
        <v>5</v>
      </c>
      <c r="C47" s="9" t="str">
        <f>"202207010215"</f>
        <v>202207010215</v>
      </c>
      <c r="D47" s="10" t="s">
        <v>6</v>
      </c>
    </row>
    <row r="48" s="1" customFormat="1" ht="17.8" customHeight="1" spans="1:4">
      <c r="A48" s="8">
        <v>46</v>
      </c>
      <c r="B48" s="9" t="s">
        <v>5</v>
      </c>
      <c r="C48" s="9" t="str">
        <f>"202207010216"</f>
        <v>202207010216</v>
      </c>
      <c r="D48" s="10" t="s">
        <v>6</v>
      </c>
    </row>
    <row r="49" s="1" customFormat="1" ht="17.8" customHeight="1" spans="1:4">
      <c r="A49" s="8">
        <v>47</v>
      </c>
      <c r="B49" s="9" t="s">
        <v>5</v>
      </c>
      <c r="C49" s="9" t="str">
        <f>"202207010217"</f>
        <v>202207010217</v>
      </c>
      <c r="D49" s="10">
        <v>62.9</v>
      </c>
    </row>
    <row r="50" s="1" customFormat="1" ht="17.8" customHeight="1" spans="1:4">
      <c r="A50" s="8">
        <v>48</v>
      </c>
      <c r="B50" s="9" t="s">
        <v>5</v>
      </c>
      <c r="C50" s="9" t="str">
        <f>"202207010218"</f>
        <v>202207010218</v>
      </c>
      <c r="D50" s="10">
        <v>64.6</v>
      </c>
    </row>
    <row r="51" s="1" customFormat="1" ht="17.8" customHeight="1" spans="1:4">
      <c r="A51" s="8">
        <v>49</v>
      </c>
      <c r="B51" s="9" t="s">
        <v>5</v>
      </c>
      <c r="C51" s="9" t="str">
        <f>"202207010219"</f>
        <v>202207010219</v>
      </c>
      <c r="D51" s="10" t="s">
        <v>6</v>
      </c>
    </row>
    <row r="52" s="1" customFormat="1" ht="17.8" customHeight="1" spans="1:16376">
      <c r="A52" s="8">
        <v>50</v>
      </c>
      <c r="B52" s="9" t="s">
        <v>5</v>
      </c>
      <c r="C52" s="9" t="str">
        <f>"202207010220"</f>
        <v>202207010220</v>
      </c>
      <c r="D52" s="10">
        <v>61.9</v>
      </c>
      <c r="XES52" s="3"/>
      <c r="XET52" s="3"/>
      <c r="XEU52" s="3"/>
      <c r="XEV52" s="3"/>
    </row>
    <row r="53" s="1" customFormat="1" ht="17.8" customHeight="1" spans="1:4">
      <c r="A53" s="8">
        <v>51</v>
      </c>
      <c r="B53" s="9" t="s">
        <v>5</v>
      </c>
      <c r="C53" s="9" t="str">
        <f>"202207010221"</f>
        <v>202207010221</v>
      </c>
      <c r="D53" s="10">
        <v>58.8</v>
      </c>
    </row>
    <row r="54" s="1" customFormat="1" ht="17.8" customHeight="1" spans="1:4">
      <c r="A54" s="8">
        <v>52</v>
      </c>
      <c r="B54" s="9" t="s">
        <v>5</v>
      </c>
      <c r="C54" s="9" t="str">
        <f>"202207010222"</f>
        <v>202207010222</v>
      </c>
      <c r="D54" s="10">
        <v>51.1</v>
      </c>
    </row>
    <row r="55" s="1" customFormat="1" ht="17.8" customHeight="1" spans="1:4">
      <c r="A55" s="8">
        <v>53</v>
      </c>
      <c r="B55" s="9" t="s">
        <v>5</v>
      </c>
      <c r="C55" s="9" t="str">
        <f>"202207010223"</f>
        <v>202207010223</v>
      </c>
      <c r="D55" s="10">
        <v>63.5</v>
      </c>
    </row>
    <row r="56" s="1" customFormat="1" ht="17.8" customHeight="1" spans="1:4">
      <c r="A56" s="8">
        <v>54</v>
      </c>
      <c r="B56" s="9" t="s">
        <v>5</v>
      </c>
      <c r="C56" s="9" t="str">
        <f>"202207010224"</f>
        <v>202207010224</v>
      </c>
      <c r="D56" s="10" t="s">
        <v>6</v>
      </c>
    </row>
    <row r="57" s="1" customFormat="1" ht="17.8" customHeight="1" spans="1:4">
      <c r="A57" s="8">
        <v>55</v>
      </c>
      <c r="B57" s="9" t="s">
        <v>5</v>
      </c>
      <c r="C57" s="9" t="str">
        <f>"202207010225"</f>
        <v>202207010225</v>
      </c>
      <c r="D57" s="10">
        <v>63.5</v>
      </c>
    </row>
    <row r="58" s="1" customFormat="1" ht="17.8" customHeight="1" spans="1:4">
      <c r="A58" s="8">
        <v>56</v>
      </c>
      <c r="B58" s="9" t="s">
        <v>5</v>
      </c>
      <c r="C58" s="9" t="str">
        <f>"202207010226"</f>
        <v>202207010226</v>
      </c>
      <c r="D58" s="10">
        <v>54.6</v>
      </c>
    </row>
    <row r="59" s="1" customFormat="1" ht="17.8" customHeight="1" spans="1:4">
      <c r="A59" s="8">
        <v>57</v>
      </c>
      <c r="B59" s="9" t="s">
        <v>5</v>
      </c>
      <c r="C59" s="9" t="str">
        <f>"202207010227"</f>
        <v>202207010227</v>
      </c>
      <c r="D59" s="10" t="s">
        <v>6</v>
      </c>
    </row>
    <row r="60" s="1" customFormat="1" ht="17.8" customHeight="1" spans="1:4">
      <c r="A60" s="8">
        <v>58</v>
      </c>
      <c r="B60" s="9" t="s">
        <v>5</v>
      </c>
      <c r="C60" s="9" t="str">
        <f>"202207010228"</f>
        <v>202207010228</v>
      </c>
      <c r="D60" s="10">
        <v>63.5</v>
      </c>
    </row>
    <row r="61" s="1" customFormat="1" ht="17.8" customHeight="1" spans="1:4">
      <c r="A61" s="8">
        <v>59</v>
      </c>
      <c r="B61" s="9" t="s">
        <v>5</v>
      </c>
      <c r="C61" s="9" t="str">
        <f>"202207010229"</f>
        <v>202207010229</v>
      </c>
      <c r="D61" s="10" t="s">
        <v>6</v>
      </c>
    </row>
    <row r="62" s="1" customFormat="1" ht="17.8" customHeight="1" spans="1:4">
      <c r="A62" s="8">
        <v>60</v>
      </c>
      <c r="B62" s="9" t="s">
        <v>5</v>
      </c>
      <c r="C62" s="9" t="str">
        <f>"202207010230"</f>
        <v>202207010230</v>
      </c>
      <c r="D62" s="10">
        <v>52.3</v>
      </c>
    </row>
    <row r="63" s="1" customFormat="1" ht="17.8" customHeight="1" spans="1:4">
      <c r="A63" s="8">
        <v>61</v>
      </c>
      <c r="B63" s="9" t="s">
        <v>5</v>
      </c>
      <c r="C63" s="9" t="str">
        <f>"202207010301"</f>
        <v>202207010301</v>
      </c>
      <c r="D63" s="10">
        <v>62.7</v>
      </c>
    </row>
    <row r="64" s="1" customFormat="1" ht="17.8" customHeight="1" spans="1:4">
      <c r="A64" s="8">
        <v>62</v>
      </c>
      <c r="B64" s="9" t="s">
        <v>5</v>
      </c>
      <c r="C64" s="9" t="str">
        <f>"202207010302"</f>
        <v>202207010302</v>
      </c>
      <c r="D64" s="10">
        <v>54.1</v>
      </c>
    </row>
    <row r="65" s="1" customFormat="1" ht="17.8" customHeight="1" spans="1:4">
      <c r="A65" s="8">
        <v>63</v>
      </c>
      <c r="B65" s="9" t="s">
        <v>5</v>
      </c>
      <c r="C65" s="9" t="str">
        <f>"202207010303"</f>
        <v>202207010303</v>
      </c>
      <c r="D65" s="10">
        <v>65.6</v>
      </c>
    </row>
    <row r="66" s="1" customFormat="1" ht="17.8" customHeight="1" spans="1:4">
      <c r="A66" s="8">
        <v>64</v>
      </c>
      <c r="B66" s="9" t="s">
        <v>5</v>
      </c>
      <c r="C66" s="9" t="str">
        <f>"202207010304"</f>
        <v>202207010304</v>
      </c>
      <c r="D66" s="10">
        <v>50.7</v>
      </c>
    </row>
    <row r="67" s="1" customFormat="1" ht="17.8" customHeight="1" spans="1:4">
      <c r="A67" s="8">
        <v>65</v>
      </c>
      <c r="B67" s="9" t="s">
        <v>5</v>
      </c>
      <c r="C67" s="9" t="str">
        <f>"202207010305"</f>
        <v>202207010305</v>
      </c>
      <c r="D67" s="10">
        <v>45.3</v>
      </c>
    </row>
    <row r="68" s="1" customFormat="1" ht="17.8" customHeight="1" spans="1:4">
      <c r="A68" s="8">
        <v>66</v>
      </c>
      <c r="B68" s="9" t="s">
        <v>5</v>
      </c>
      <c r="C68" s="9" t="str">
        <f>"202207010306"</f>
        <v>202207010306</v>
      </c>
      <c r="D68" s="10" t="s">
        <v>6</v>
      </c>
    </row>
    <row r="69" s="1" customFormat="1" ht="17.8" customHeight="1" spans="1:4">
      <c r="A69" s="8">
        <v>67</v>
      </c>
      <c r="B69" s="9" t="s">
        <v>5</v>
      </c>
      <c r="C69" s="9" t="str">
        <f>"202207010307"</f>
        <v>202207010307</v>
      </c>
      <c r="D69" s="10">
        <v>69.2</v>
      </c>
    </row>
    <row r="70" s="1" customFormat="1" ht="17.8" customHeight="1" spans="1:4">
      <c r="A70" s="8">
        <v>68</v>
      </c>
      <c r="B70" s="9" t="s">
        <v>5</v>
      </c>
      <c r="C70" s="9" t="str">
        <f>"202207010308"</f>
        <v>202207010308</v>
      </c>
      <c r="D70" s="10" t="s">
        <v>6</v>
      </c>
    </row>
    <row r="71" s="1" customFormat="1" ht="17.8" customHeight="1" spans="1:4">
      <c r="A71" s="8">
        <v>69</v>
      </c>
      <c r="B71" s="9" t="s">
        <v>5</v>
      </c>
      <c r="C71" s="9" t="str">
        <f>"202207010309"</f>
        <v>202207010309</v>
      </c>
      <c r="D71" s="10">
        <v>66.7</v>
      </c>
    </row>
    <row r="72" s="1" customFormat="1" ht="17.8" customHeight="1" spans="1:4">
      <c r="A72" s="8">
        <v>70</v>
      </c>
      <c r="B72" s="9" t="s">
        <v>5</v>
      </c>
      <c r="C72" s="9" t="str">
        <f>"202207010310"</f>
        <v>202207010310</v>
      </c>
      <c r="D72" s="10">
        <v>62.9</v>
      </c>
    </row>
    <row r="73" s="1" customFormat="1" ht="17.8" customHeight="1" spans="1:4">
      <c r="A73" s="8">
        <v>71</v>
      </c>
      <c r="B73" s="9" t="s">
        <v>5</v>
      </c>
      <c r="C73" s="9" t="str">
        <f>"202207010311"</f>
        <v>202207010311</v>
      </c>
      <c r="D73" s="10">
        <v>62.8</v>
      </c>
    </row>
    <row r="74" s="1" customFormat="1" ht="17.8" customHeight="1" spans="1:4">
      <c r="A74" s="8">
        <v>72</v>
      </c>
      <c r="B74" s="9" t="s">
        <v>5</v>
      </c>
      <c r="C74" s="9" t="str">
        <f>"202207010312"</f>
        <v>202207010312</v>
      </c>
      <c r="D74" s="10">
        <v>65.1</v>
      </c>
    </row>
    <row r="75" s="1" customFormat="1" ht="17.8" customHeight="1" spans="1:4">
      <c r="A75" s="8">
        <v>73</v>
      </c>
      <c r="B75" s="9" t="s">
        <v>5</v>
      </c>
      <c r="C75" s="9" t="str">
        <f>"202207010313"</f>
        <v>202207010313</v>
      </c>
      <c r="D75" s="10" t="s">
        <v>6</v>
      </c>
    </row>
    <row r="76" s="1" customFormat="1" ht="17.8" customHeight="1" spans="1:4">
      <c r="A76" s="8">
        <v>74</v>
      </c>
      <c r="B76" s="9" t="s">
        <v>5</v>
      </c>
      <c r="C76" s="9" t="str">
        <f>"202207010314"</f>
        <v>202207010314</v>
      </c>
      <c r="D76" s="10">
        <v>57.8</v>
      </c>
    </row>
    <row r="77" s="1" customFormat="1" ht="17.8" customHeight="1" spans="1:4">
      <c r="A77" s="8">
        <v>75</v>
      </c>
      <c r="B77" s="9" t="s">
        <v>5</v>
      </c>
      <c r="C77" s="9" t="str">
        <f>"202207010315"</f>
        <v>202207010315</v>
      </c>
      <c r="D77" s="10">
        <v>53.4</v>
      </c>
    </row>
    <row r="78" s="1" customFormat="1" ht="17.8" customHeight="1" spans="1:4">
      <c r="A78" s="8">
        <v>76</v>
      </c>
      <c r="B78" s="9" t="s">
        <v>5</v>
      </c>
      <c r="C78" s="9" t="str">
        <f>"202207010316"</f>
        <v>202207010316</v>
      </c>
      <c r="D78" s="10" t="s">
        <v>6</v>
      </c>
    </row>
    <row r="79" s="1" customFormat="1" ht="17.8" customHeight="1" spans="1:4">
      <c r="A79" s="8">
        <v>77</v>
      </c>
      <c r="B79" s="9" t="s">
        <v>5</v>
      </c>
      <c r="C79" s="9" t="str">
        <f>"202207010317"</f>
        <v>202207010317</v>
      </c>
      <c r="D79" s="10">
        <v>45.3</v>
      </c>
    </row>
    <row r="80" s="1" customFormat="1" ht="17.8" customHeight="1" spans="1:4">
      <c r="A80" s="8">
        <v>78</v>
      </c>
      <c r="B80" s="9" t="s">
        <v>5</v>
      </c>
      <c r="C80" s="9" t="str">
        <f>"202207010318"</f>
        <v>202207010318</v>
      </c>
      <c r="D80" s="10" t="s">
        <v>6</v>
      </c>
    </row>
    <row r="81" s="1" customFormat="1" ht="17.8" customHeight="1" spans="1:4">
      <c r="A81" s="8">
        <v>79</v>
      </c>
      <c r="B81" s="9" t="s">
        <v>5</v>
      </c>
      <c r="C81" s="9" t="str">
        <f>"202207010319"</f>
        <v>202207010319</v>
      </c>
      <c r="D81" s="10">
        <v>58.3</v>
      </c>
    </row>
    <row r="82" s="1" customFormat="1" ht="17.8" customHeight="1" spans="1:4">
      <c r="A82" s="8">
        <v>80</v>
      </c>
      <c r="B82" s="9" t="s">
        <v>5</v>
      </c>
      <c r="C82" s="9" t="str">
        <f>"202207010320"</f>
        <v>202207010320</v>
      </c>
      <c r="D82" s="10">
        <v>57.3</v>
      </c>
    </row>
    <row r="83" s="1" customFormat="1" ht="17.8" customHeight="1" spans="1:4">
      <c r="A83" s="8">
        <v>81</v>
      </c>
      <c r="B83" s="9" t="s">
        <v>5</v>
      </c>
      <c r="C83" s="9" t="str">
        <f>"202207010321"</f>
        <v>202207010321</v>
      </c>
      <c r="D83" s="10" t="s">
        <v>6</v>
      </c>
    </row>
    <row r="84" s="1" customFormat="1" ht="17.8" customHeight="1" spans="1:4">
      <c r="A84" s="8">
        <v>82</v>
      </c>
      <c r="B84" s="9" t="s">
        <v>5</v>
      </c>
      <c r="C84" s="9" t="str">
        <f>"202207010322"</f>
        <v>202207010322</v>
      </c>
      <c r="D84" s="10">
        <v>69.6</v>
      </c>
    </row>
    <row r="85" s="1" customFormat="1" ht="17.8" customHeight="1" spans="1:4">
      <c r="A85" s="8">
        <v>83</v>
      </c>
      <c r="B85" s="9" t="s">
        <v>5</v>
      </c>
      <c r="C85" s="9" t="str">
        <f>"202207010323"</f>
        <v>202207010323</v>
      </c>
      <c r="D85" s="10">
        <v>59.4</v>
      </c>
    </row>
    <row r="86" s="1" customFormat="1" ht="17.8" customHeight="1" spans="1:4">
      <c r="A86" s="8">
        <v>84</v>
      </c>
      <c r="B86" s="9" t="s">
        <v>5</v>
      </c>
      <c r="C86" s="9" t="str">
        <f>"202207010324"</f>
        <v>202207010324</v>
      </c>
      <c r="D86" s="10">
        <v>70.5</v>
      </c>
    </row>
    <row r="87" s="1" customFormat="1" ht="17.8" customHeight="1" spans="1:4">
      <c r="A87" s="8">
        <v>85</v>
      </c>
      <c r="B87" s="9" t="s">
        <v>5</v>
      </c>
      <c r="C87" s="9" t="str">
        <f>"202207010325"</f>
        <v>202207010325</v>
      </c>
      <c r="D87" s="10" t="s">
        <v>6</v>
      </c>
    </row>
    <row r="88" s="1" customFormat="1" ht="17.8" customHeight="1" spans="1:4">
      <c r="A88" s="8">
        <v>86</v>
      </c>
      <c r="B88" s="9" t="s">
        <v>5</v>
      </c>
      <c r="C88" s="9" t="str">
        <f>"202207010326"</f>
        <v>202207010326</v>
      </c>
      <c r="D88" s="10" t="s">
        <v>6</v>
      </c>
    </row>
    <row r="89" s="1" customFormat="1" ht="17.8" customHeight="1" spans="1:4">
      <c r="A89" s="8">
        <v>87</v>
      </c>
      <c r="B89" s="9" t="s">
        <v>5</v>
      </c>
      <c r="C89" s="9" t="str">
        <f>"202207010327"</f>
        <v>202207010327</v>
      </c>
      <c r="D89" s="10">
        <v>64.2</v>
      </c>
    </row>
    <row r="90" s="1" customFormat="1" ht="17.8" customHeight="1" spans="1:4">
      <c r="A90" s="8">
        <v>88</v>
      </c>
      <c r="B90" s="9" t="s">
        <v>5</v>
      </c>
      <c r="C90" s="9" t="str">
        <f>"202207010328"</f>
        <v>202207010328</v>
      </c>
      <c r="D90" s="10">
        <v>58.4</v>
      </c>
    </row>
    <row r="91" s="1" customFormat="1" ht="17.8" customHeight="1" spans="1:4">
      <c r="A91" s="8">
        <v>89</v>
      </c>
      <c r="B91" s="9" t="s">
        <v>5</v>
      </c>
      <c r="C91" s="9" t="str">
        <f>"202207010329"</f>
        <v>202207010329</v>
      </c>
      <c r="D91" s="10" t="s">
        <v>6</v>
      </c>
    </row>
    <row r="92" s="1" customFormat="1" ht="17.8" customHeight="1" spans="1:4">
      <c r="A92" s="8">
        <v>90</v>
      </c>
      <c r="B92" s="9" t="s">
        <v>5</v>
      </c>
      <c r="C92" s="9" t="str">
        <f>"202207010330"</f>
        <v>202207010330</v>
      </c>
      <c r="D92" s="10" t="s">
        <v>6</v>
      </c>
    </row>
    <row r="93" s="1" customFormat="1" ht="17.8" customHeight="1" spans="1:4">
      <c r="A93" s="8">
        <v>91</v>
      </c>
      <c r="B93" s="9" t="s">
        <v>5</v>
      </c>
      <c r="C93" s="9" t="str">
        <f>"202207010401"</f>
        <v>202207010401</v>
      </c>
      <c r="D93" s="10">
        <v>64.7</v>
      </c>
    </row>
    <row r="94" s="1" customFormat="1" ht="17.8" customHeight="1" spans="1:4">
      <c r="A94" s="8">
        <v>92</v>
      </c>
      <c r="B94" s="9" t="s">
        <v>5</v>
      </c>
      <c r="C94" s="9" t="str">
        <f>"202207010402"</f>
        <v>202207010402</v>
      </c>
      <c r="D94" s="10">
        <v>59.7</v>
      </c>
    </row>
    <row r="95" s="1" customFormat="1" ht="17.8" customHeight="1" spans="1:4">
      <c r="A95" s="8">
        <v>93</v>
      </c>
      <c r="B95" s="9" t="s">
        <v>5</v>
      </c>
      <c r="C95" s="9" t="str">
        <f>"202207010403"</f>
        <v>202207010403</v>
      </c>
      <c r="D95" s="10">
        <v>74.2</v>
      </c>
    </row>
    <row r="96" s="1" customFormat="1" ht="17.8" customHeight="1" spans="1:4">
      <c r="A96" s="8">
        <v>94</v>
      </c>
      <c r="B96" s="9" t="s">
        <v>5</v>
      </c>
      <c r="C96" s="9" t="str">
        <f>"202207010404"</f>
        <v>202207010404</v>
      </c>
      <c r="D96" s="10">
        <v>62.9</v>
      </c>
    </row>
    <row r="97" s="1" customFormat="1" ht="17.8" customHeight="1" spans="1:4">
      <c r="A97" s="8">
        <v>95</v>
      </c>
      <c r="B97" s="9" t="s">
        <v>5</v>
      </c>
      <c r="C97" s="9" t="str">
        <f>"202207010405"</f>
        <v>202207010405</v>
      </c>
      <c r="D97" s="10" t="s">
        <v>6</v>
      </c>
    </row>
    <row r="98" s="1" customFormat="1" ht="17.8" customHeight="1" spans="1:4">
      <c r="A98" s="8">
        <v>96</v>
      </c>
      <c r="B98" s="9" t="s">
        <v>5</v>
      </c>
      <c r="C98" s="9" t="str">
        <f>"202207010406"</f>
        <v>202207010406</v>
      </c>
      <c r="D98" s="10">
        <v>53.4</v>
      </c>
    </row>
    <row r="99" s="1" customFormat="1" ht="17.8" customHeight="1" spans="1:4">
      <c r="A99" s="8">
        <v>97</v>
      </c>
      <c r="B99" s="9" t="s">
        <v>5</v>
      </c>
      <c r="C99" s="9" t="str">
        <f>"202207010407"</f>
        <v>202207010407</v>
      </c>
      <c r="D99" s="10">
        <v>58.1</v>
      </c>
    </row>
    <row r="100" s="1" customFormat="1" ht="17.8" customHeight="1" spans="1:4">
      <c r="A100" s="8">
        <v>98</v>
      </c>
      <c r="B100" s="9" t="s">
        <v>5</v>
      </c>
      <c r="C100" s="9" t="str">
        <f>"202207010408"</f>
        <v>202207010408</v>
      </c>
      <c r="D100" s="10" t="s">
        <v>6</v>
      </c>
    </row>
    <row r="101" s="1" customFormat="1" ht="17.8" customHeight="1" spans="1:4">
      <c r="A101" s="8">
        <v>99</v>
      </c>
      <c r="B101" s="9" t="s">
        <v>5</v>
      </c>
      <c r="C101" s="9" t="str">
        <f>"202207010409"</f>
        <v>202207010409</v>
      </c>
      <c r="D101" s="10" t="s">
        <v>6</v>
      </c>
    </row>
    <row r="102" s="1" customFormat="1" ht="17.8" customHeight="1" spans="1:4">
      <c r="A102" s="8">
        <v>100</v>
      </c>
      <c r="B102" s="9" t="s">
        <v>5</v>
      </c>
      <c r="C102" s="9" t="str">
        <f>"202207010410"</f>
        <v>202207010410</v>
      </c>
      <c r="D102" s="10">
        <v>57.7</v>
      </c>
    </row>
    <row r="103" s="1" customFormat="1" ht="17.8" customHeight="1" spans="1:4">
      <c r="A103" s="8">
        <v>101</v>
      </c>
      <c r="B103" s="9" t="s">
        <v>5</v>
      </c>
      <c r="C103" s="9" t="str">
        <f>"202207010411"</f>
        <v>202207010411</v>
      </c>
      <c r="D103" s="10">
        <v>63.6</v>
      </c>
    </row>
    <row r="104" s="1" customFormat="1" ht="17.8" customHeight="1" spans="1:4">
      <c r="A104" s="8">
        <v>102</v>
      </c>
      <c r="B104" s="9" t="s">
        <v>5</v>
      </c>
      <c r="C104" s="9" t="str">
        <f>"202207010412"</f>
        <v>202207010412</v>
      </c>
      <c r="D104" s="10">
        <v>54.9</v>
      </c>
    </row>
    <row r="105" s="1" customFormat="1" ht="17.8" customHeight="1" spans="1:4">
      <c r="A105" s="8">
        <v>103</v>
      </c>
      <c r="B105" s="9" t="s">
        <v>5</v>
      </c>
      <c r="C105" s="9" t="str">
        <f>"202207010413"</f>
        <v>202207010413</v>
      </c>
      <c r="D105" s="10">
        <v>65.3</v>
      </c>
    </row>
    <row r="106" s="1" customFormat="1" ht="17.8" customHeight="1" spans="1:4">
      <c r="A106" s="8">
        <v>104</v>
      </c>
      <c r="B106" s="9" t="s">
        <v>5</v>
      </c>
      <c r="C106" s="9" t="str">
        <f>"202207010414"</f>
        <v>202207010414</v>
      </c>
      <c r="D106" s="10">
        <v>55.8</v>
      </c>
    </row>
    <row r="107" s="1" customFormat="1" ht="17.8" customHeight="1" spans="1:4">
      <c r="A107" s="8">
        <v>105</v>
      </c>
      <c r="B107" s="9" t="s">
        <v>5</v>
      </c>
      <c r="C107" s="9" t="str">
        <f>"202207010415"</f>
        <v>202207010415</v>
      </c>
      <c r="D107" s="10">
        <v>61.2</v>
      </c>
    </row>
    <row r="108" s="1" customFormat="1" ht="17.8" customHeight="1" spans="1:4">
      <c r="A108" s="8">
        <v>106</v>
      </c>
      <c r="B108" s="9" t="s">
        <v>5</v>
      </c>
      <c r="C108" s="9" t="str">
        <f>"202207010416"</f>
        <v>202207010416</v>
      </c>
      <c r="D108" s="10">
        <v>57.4</v>
      </c>
    </row>
    <row r="109" s="1" customFormat="1" ht="17.8" customHeight="1" spans="1:4">
      <c r="A109" s="8">
        <v>107</v>
      </c>
      <c r="B109" s="9" t="s">
        <v>5</v>
      </c>
      <c r="C109" s="9" t="str">
        <f>"202207010417"</f>
        <v>202207010417</v>
      </c>
      <c r="D109" s="10" t="s">
        <v>6</v>
      </c>
    </row>
    <row r="110" s="1" customFormat="1" ht="17.8" customHeight="1" spans="1:4">
      <c r="A110" s="8">
        <v>108</v>
      </c>
      <c r="B110" s="9" t="s">
        <v>5</v>
      </c>
      <c r="C110" s="9" t="str">
        <f>"202207010418"</f>
        <v>202207010418</v>
      </c>
      <c r="D110" s="10" t="s">
        <v>6</v>
      </c>
    </row>
    <row r="111" s="1" customFormat="1" ht="17.8" customHeight="1" spans="1:4">
      <c r="A111" s="8">
        <v>109</v>
      </c>
      <c r="B111" s="9" t="s">
        <v>5</v>
      </c>
      <c r="C111" s="9" t="str">
        <f>"202207010419"</f>
        <v>202207010419</v>
      </c>
      <c r="D111" s="10" t="s">
        <v>6</v>
      </c>
    </row>
    <row r="112" s="1" customFormat="1" ht="17.8" customHeight="1" spans="1:4">
      <c r="A112" s="8">
        <v>110</v>
      </c>
      <c r="B112" s="9" t="s">
        <v>5</v>
      </c>
      <c r="C112" s="9" t="str">
        <f>"202207010420"</f>
        <v>202207010420</v>
      </c>
      <c r="D112" s="10" t="s">
        <v>6</v>
      </c>
    </row>
    <row r="113" s="1" customFormat="1" ht="17.8" customHeight="1" spans="1:4">
      <c r="A113" s="8">
        <v>111</v>
      </c>
      <c r="B113" s="9" t="s">
        <v>5</v>
      </c>
      <c r="C113" s="9" t="str">
        <f>"202207010421"</f>
        <v>202207010421</v>
      </c>
      <c r="D113" s="10">
        <v>38.7</v>
      </c>
    </row>
    <row r="114" s="1" customFormat="1" ht="17.8" customHeight="1" spans="1:4">
      <c r="A114" s="8">
        <v>112</v>
      </c>
      <c r="B114" s="9" t="s">
        <v>5</v>
      </c>
      <c r="C114" s="9" t="str">
        <f>"202207010422"</f>
        <v>202207010422</v>
      </c>
      <c r="D114" s="10">
        <v>61.6</v>
      </c>
    </row>
    <row r="115" s="1" customFormat="1" ht="17.8" customHeight="1" spans="1:4">
      <c r="A115" s="8">
        <v>113</v>
      </c>
      <c r="B115" s="9" t="s">
        <v>5</v>
      </c>
      <c r="C115" s="9" t="str">
        <f>"202207010423"</f>
        <v>202207010423</v>
      </c>
      <c r="D115" s="10">
        <v>48.4</v>
      </c>
    </row>
    <row r="116" s="1" customFormat="1" ht="17.8" customHeight="1" spans="1:4">
      <c r="A116" s="8">
        <v>114</v>
      </c>
      <c r="B116" s="9" t="s">
        <v>5</v>
      </c>
      <c r="C116" s="9" t="str">
        <f>"202207010424"</f>
        <v>202207010424</v>
      </c>
      <c r="D116" s="10" t="s">
        <v>6</v>
      </c>
    </row>
    <row r="117" s="1" customFormat="1" ht="17.8" customHeight="1" spans="1:4">
      <c r="A117" s="8">
        <v>115</v>
      </c>
      <c r="B117" s="9" t="s">
        <v>5</v>
      </c>
      <c r="C117" s="9" t="str">
        <f>"202207010425"</f>
        <v>202207010425</v>
      </c>
      <c r="D117" s="10">
        <v>65.5</v>
      </c>
    </row>
    <row r="118" s="1" customFormat="1" ht="17.8" customHeight="1" spans="1:4">
      <c r="A118" s="8">
        <v>116</v>
      </c>
      <c r="B118" s="9" t="s">
        <v>5</v>
      </c>
      <c r="C118" s="9" t="str">
        <f>"202207010426"</f>
        <v>202207010426</v>
      </c>
      <c r="D118" s="10">
        <v>66.1</v>
      </c>
    </row>
    <row r="119" s="1" customFormat="1" ht="17.8" customHeight="1" spans="1:4">
      <c r="A119" s="8">
        <v>117</v>
      </c>
      <c r="B119" s="9" t="s">
        <v>5</v>
      </c>
      <c r="C119" s="9" t="str">
        <f>"202207010427"</f>
        <v>202207010427</v>
      </c>
      <c r="D119" s="10">
        <v>58.3</v>
      </c>
    </row>
    <row r="120" s="1" customFormat="1" ht="17.8" customHeight="1" spans="1:4">
      <c r="A120" s="8">
        <v>118</v>
      </c>
      <c r="B120" s="9" t="s">
        <v>5</v>
      </c>
      <c r="C120" s="9" t="str">
        <f>"202207010428"</f>
        <v>202207010428</v>
      </c>
      <c r="D120" s="10">
        <v>58.3</v>
      </c>
    </row>
    <row r="121" s="1" customFormat="1" ht="17.8" customHeight="1" spans="1:4">
      <c r="A121" s="8">
        <v>119</v>
      </c>
      <c r="B121" s="9" t="s">
        <v>5</v>
      </c>
      <c r="C121" s="9" t="str">
        <f>"202207010429"</f>
        <v>202207010429</v>
      </c>
      <c r="D121" s="10">
        <v>58.3</v>
      </c>
    </row>
    <row r="122" s="1" customFormat="1" ht="17.8" customHeight="1" spans="1:4">
      <c r="A122" s="8">
        <v>120</v>
      </c>
      <c r="B122" s="9" t="s">
        <v>5</v>
      </c>
      <c r="C122" s="9" t="str">
        <f>"202207010430"</f>
        <v>202207010430</v>
      </c>
      <c r="D122" s="10">
        <v>60.4</v>
      </c>
    </row>
    <row r="123" s="1" customFormat="1" ht="17.8" customHeight="1" spans="1:4">
      <c r="A123" s="8">
        <v>121</v>
      </c>
      <c r="B123" s="9" t="s">
        <v>5</v>
      </c>
      <c r="C123" s="9" t="str">
        <f>"202207010501"</f>
        <v>202207010501</v>
      </c>
      <c r="D123" s="10">
        <v>64.7</v>
      </c>
    </row>
    <row r="124" s="1" customFormat="1" ht="17.8" customHeight="1" spans="1:4">
      <c r="A124" s="8">
        <v>122</v>
      </c>
      <c r="B124" s="9" t="s">
        <v>5</v>
      </c>
      <c r="C124" s="9" t="str">
        <f>"202207010502"</f>
        <v>202207010502</v>
      </c>
      <c r="D124" s="10">
        <v>60</v>
      </c>
    </row>
    <row r="125" s="1" customFormat="1" ht="17.8" customHeight="1" spans="1:4">
      <c r="A125" s="8">
        <v>123</v>
      </c>
      <c r="B125" s="9" t="s">
        <v>5</v>
      </c>
      <c r="C125" s="9" t="str">
        <f>"202207010503"</f>
        <v>202207010503</v>
      </c>
      <c r="D125" s="10" t="s">
        <v>6</v>
      </c>
    </row>
    <row r="126" s="1" customFormat="1" ht="17.8" customHeight="1" spans="1:4">
      <c r="A126" s="8">
        <v>124</v>
      </c>
      <c r="B126" s="9" t="s">
        <v>7</v>
      </c>
      <c r="C126" s="9" t="str">
        <f>"202207010504"</f>
        <v>202207010504</v>
      </c>
      <c r="D126" s="10" t="s">
        <v>6</v>
      </c>
    </row>
    <row r="127" s="1" customFormat="1" ht="17.8" customHeight="1" spans="1:4">
      <c r="A127" s="8">
        <v>125</v>
      </c>
      <c r="B127" s="9" t="s">
        <v>7</v>
      </c>
      <c r="C127" s="9" t="str">
        <f>"202207010505"</f>
        <v>202207010505</v>
      </c>
      <c r="D127" s="10" t="s">
        <v>6</v>
      </c>
    </row>
    <row r="128" s="1" customFormat="1" ht="17.8" customHeight="1" spans="1:4">
      <c r="A128" s="8">
        <v>126</v>
      </c>
      <c r="B128" s="9" t="s">
        <v>7</v>
      </c>
      <c r="C128" s="9" t="str">
        <f>"202207010506"</f>
        <v>202207010506</v>
      </c>
      <c r="D128" s="10">
        <v>55</v>
      </c>
    </row>
    <row r="129" s="1" customFormat="1" ht="17.8" customHeight="1" spans="1:4">
      <c r="A129" s="8">
        <v>127</v>
      </c>
      <c r="B129" s="9" t="s">
        <v>7</v>
      </c>
      <c r="C129" s="9" t="str">
        <f>"202207010507"</f>
        <v>202207010507</v>
      </c>
      <c r="D129" s="10">
        <v>66.7</v>
      </c>
    </row>
    <row r="130" s="1" customFormat="1" ht="17.8" customHeight="1" spans="1:4">
      <c r="A130" s="8">
        <v>128</v>
      </c>
      <c r="B130" s="9" t="s">
        <v>7</v>
      </c>
      <c r="C130" s="9" t="str">
        <f>"202207010508"</f>
        <v>202207010508</v>
      </c>
      <c r="D130" s="10">
        <v>60.2</v>
      </c>
    </row>
    <row r="131" s="1" customFormat="1" ht="17.8" customHeight="1" spans="1:4">
      <c r="A131" s="8">
        <v>129</v>
      </c>
      <c r="B131" s="9" t="s">
        <v>7</v>
      </c>
      <c r="C131" s="9" t="str">
        <f>"202207010509"</f>
        <v>202207010509</v>
      </c>
      <c r="D131" s="10">
        <v>50.5</v>
      </c>
    </row>
    <row r="132" s="1" customFormat="1" ht="17.8" customHeight="1" spans="1:4">
      <c r="A132" s="8">
        <v>130</v>
      </c>
      <c r="B132" s="9" t="s">
        <v>7</v>
      </c>
      <c r="C132" s="9" t="str">
        <f>"202207010510"</f>
        <v>202207010510</v>
      </c>
      <c r="D132" s="10">
        <v>57.4</v>
      </c>
    </row>
    <row r="133" s="1" customFormat="1" ht="17.8" customHeight="1" spans="1:4">
      <c r="A133" s="8">
        <v>131</v>
      </c>
      <c r="B133" s="9" t="s">
        <v>7</v>
      </c>
      <c r="C133" s="9" t="str">
        <f>"202207010511"</f>
        <v>202207010511</v>
      </c>
      <c r="D133" s="10" t="s">
        <v>6</v>
      </c>
    </row>
    <row r="134" s="1" customFormat="1" ht="17.8" customHeight="1" spans="1:4">
      <c r="A134" s="8">
        <v>132</v>
      </c>
      <c r="B134" s="9" t="s">
        <v>7</v>
      </c>
      <c r="C134" s="9" t="str">
        <f>"202207010512"</f>
        <v>202207010512</v>
      </c>
      <c r="D134" s="10" t="s">
        <v>6</v>
      </c>
    </row>
    <row r="135" s="1" customFormat="1" ht="17.8" customHeight="1" spans="1:4">
      <c r="A135" s="8">
        <v>133</v>
      </c>
      <c r="B135" s="9" t="s">
        <v>7</v>
      </c>
      <c r="C135" s="9" t="str">
        <f>"202207010513"</f>
        <v>202207010513</v>
      </c>
      <c r="D135" s="10" t="s">
        <v>6</v>
      </c>
    </row>
    <row r="136" s="1" customFormat="1" ht="17.8" customHeight="1" spans="1:4">
      <c r="A136" s="8">
        <v>134</v>
      </c>
      <c r="B136" s="9" t="s">
        <v>7</v>
      </c>
      <c r="C136" s="9" t="str">
        <f>"202207010514"</f>
        <v>202207010514</v>
      </c>
      <c r="D136" s="10" t="s">
        <v>6</v>
      </c>
    </row>
    <row r="137" s="1" customFormat="1" ht="17.8" customHeight="1" spans="1:4">
      <c r="A137" s="8">
        <v>135</v>
      </c>
      <c r="B137" s="9" t="s">
        <v>7</v>
      </c>
      <c r="C137" s="9" t="str">
        <f>"202207010515"</f>
        <v>202207010515</v>
      </c>
      <c r="D137" s="10">
        <v>69.8</v>
      </c>
    </row>
    <row r="138" s="1" customFormat="1" ht="17.8" customHeight="1" spans="1:4">
      <c r="A138" s="8">
        <v>136</v>
      </c>
      <c r="B138" s="9" t="s">
        <v>7</v>
      </c>
      <c r="C138" s="9" t="str">
        <f>"202207010516"</f>
        <v>202207010516</v>
      </c>
      <c r="D138" s="10">
        <v>58.7</v>
      </c>
    </row>
    <row r="139" s="1" customFormat="1" ht="17.8" customHeight="1" spans="1:4">
      <c r="A139" s="8">
        <v>137</v>
      </c>
      <c r="B139" s="9" t="s">
        <v>7</v>
      </c>
      <c r="C139" s="9" t="str">
        <f>"202207010517"</f>
        <v>202207010517</v>
      </c>
      <c r="D139" s="10">
        <v>64.2</v>
      </c>
    </row>
    <row r="140" s="1" customFormat="1" ht="17.8" customHeight="1" spans="1:4">
      <c r="A140" s="8">
        <v>138</v>
      </c>
      <c r="B140" s="9" t="s">
        <v>7</v>
      </c>
      <c r="C140" s="9" t="str">
        <f>"202207010518"</f>
        <v>202207010518</v>
      </c>
      <c r="D140" s="10" t="s">
        <v>6</v>
      </c>
    </row>
    <row r="141" s="1" customFormat="1" ht="17.8" customHeight="1" spans="1:4">
      <c r="A141" s="8">
        <v>139</v>
      </c>
      <c r="B141" s="9" t="s">
        <v>7</v>
      </c>
      <c r="C141" s="9" t="str">
        <f>"202207010519"</f>
        <v>202207010519</v>
      </c>
      <c r="D141" s="10">
        <v>52.8</v>
      </c>
    </row>
    <row r="142" s="1" customFormat="1" ht="17.8" customHeight="1" spans="1:4">
      <c r="A142" s="8">
        <v>140</v>
      </c>
      <c r="B142" s="9" t="s">
        <v>7</v>
      </c>
      <c r="C142" s="9" t="str">
        <f>"202207010520"</f>
        <v>202207010520</v>
      </c>
      <c r="D142" s="10" t="s">
        <v>6</v>
      </c>
    </row>
    <row r="143" s="1" customFormat="1" ht="17.8" customHeight="1" spans="1:4">
      <c r="A143" s="8">
        <v>141</v>
      </c>
      <c r="B143" s="9" t="s">
        <v>7</v>
      </c>
      <c r="C143" s="9" t="str">
        <f>"202207010521"</f>
        <v>202207010521</v>
      </c>
      <c r="D143" s="10">
        <v>67.7</v>
      </c>
    </row>
    <row r="144" s="1" customFormat="1" ht="17.8" customHeight="1" spans="1:4">
      <c r="A144" s="8">
        <v>142</v>
      </c>
      <c r="B144" s="9" t="s">
        <v>7</v>
      </c>
      <c r="C144" s="9" t="str">
        <f>"202207010522"</f>
        <v>202207010522</v>
      </c>
      <c r="D144" s="10">
        <v>60.2</v>
      </c>
    </row>
    <row r="145" s="1" customFormat="1" ht="17.8" customHeight="1" spans="1:4">
      <c r="A145" s="8">
        <v>143</v>
      </c>
      <c r="B145" s="9" t="s">
        <v>7</v>
      </c>
      <c r="C145" s="9" t="str">
        <f>"202207010523"</f>
        <v>202207010523</v>
      </c>
      <c r="D145" s="10" t="s">
        <v>6</v>
      </c>
    </row>
    <row r="146" s="1" customFormat="1" ht="17.8" customHeight="1" spans="1:4">
      <c r="A146" s="8">
        <v>144</v>
      </c>
      <c r="B146" s="9" t="s">
        <v>7</v>
      </c>
      <c r="C146" s="9" t="str">
        <f>"202207010524"</f>
        <v>202207010524</v>
      </c>
      <c r="D146" s="10" t="s">
        <v>6</v>
      </c>
    </row>
    <row r="147" s="1" customFormat="1" ht="17.8" customHeight="1" spans="1:4">
      <c r="A147" s="8">
        <v>145</v>
      </c>
      <c r="B147" s="9" t="s">
        <v>7</v>
      </c>
      <c r="C147" s="9" t="str">
        <f>"202207010525"</f>
        <v>202207010525</v>
      </c>
      <c r="D147" s="10" t="s">
        <v>6</v>
      </c>
    </row>
    <row r="148" s="1" customFormat="1" ht="17.8" customHeight="1" spans="1:4">
      <c r="A148" s="8">
        <v>146</v>
      </c>
      <c r="B148" s="9" t="s">
        <v>7</v>
      </c>
      <c r="C148" s="9" t="str">
        <f>"202207010526"</f>
        <v>202207010526</v>
      </c>
      <c r="D148" s="10">
        <v>57.3</v>
      </c>
    </row>
    <row r="149" s="1" customFormat="1" ht="17.8" customHeight="1" spans="1:4">
      <c r="A149" s="8">
        <v>147</v>
      </c>
      <c r="B149" s="9" t="s">
        <v>7</v>
      </c>
      <c r="C149" s="9" t="str">
        <f>"202207010527"</f>
        <v>202207010527</v>
      </c>
      <c r="D149" s="10">
        <v>61.4</v>
      </c>
    </row>
    <row r="150" s="1" customFormat="1" ht="17.8" customHeight="1" spans="1:4">
      <c r="A150" s="8">
        <v>148</v>
      </c>
      <c r="B150" s="9" t="s">
        <v>8</v>
      </c>
      <c r="C150" s="9" t="str">
        <f>"202207010528"</f>
        <v>202207010528</v>
      </c>
      <c r="D150" s="10">
        <v>57</v>
      </c>
    </row>
    <row r="151" s="1" customFormat="1" ht="17.8" customHeight="1" spans="1:4">
      <c r="A151" s="8">
        <v>149</v>
      </c>
      <c r="B151" s="9" t="s">
        <v>8</v>
      </c>
      <c r="C151" s="9" t="str">
        <f>"202207010529"</f>
        <v>202207010529</v>
      </c>
      <c r="D151" s="10">
        <v>64.9</v>
      </c>
    </row>
    <row r="152" s="1" customFormat="1" ht="17.8" customHeight="1" spans="1:4">
      <c r="A152" s="8">
        <v>150</v>
      </c>
      <c r="B152" s="9" t="s">
        <v>8</v>
      </c>
      <c r="C152" s="9" t="str">
        <f>"202207010530"</f>
        <v>202207010530</v>
      </c>
      <c r="D152" s="10">
        <v>53.2</v>
      </c>
    </row>
    <row r="153" s="1" customFormat="1" ht="17.8" customHeight="1" spans="1:4">
      <c r="A153" s="8">
        <v>151</v>
      </c>
      <c r="B153" s="9" t="s">
        <v>8</v>
      </c>
      <c r="C153" s="9" t="str">
        <f>"202207010601"</f>
        <v>202207010601</v>
      </c>
      <c r="D153" s="10">
        <v>65.5</v>
      </c>
    </row>
    <row r="154" s="1" customFormat="1" ht="17.8" customHeight="1" spans="1:4">
      <c r="A154" s="8">
        <v>152</v>
      </c>
      <c r="B154" s="9" t="s">
        <v>8</v>
      </c>
      <c r="C154" s="9" t="str">
        <f>"202207010602"</f>
        <v>202207010602</v>
      </c>
      <c r="D154" s="10">
        <v>69.3</v>
      </c>
    </row>
    <row r="155" s="1" customFormat="1" ht="17.8" customHeight="1" spans="1:4">
      <c r="A155" s="8">
        <v>153</v>
      </c>
      <c r="B155" s="9" t="s">
        <v>8</v>
      </c>
      <c r="C155" s="9" t="str">
        <f>"202207010603"</f>
        <v>202207010603</v>
      </c>
      <c r="D155" s="10" t="s">
        <v>6</v>
      </c>
    </row>
    <row r="156" s="1" customFormat="1" ht="17.8" customHeight="1" spans="1:4">
      <c r="A156" s="8">
        <v>154</v>
      </c>
      <c r="B156" s="9" t="s">
        <v>8</v>
      </c>
      <c r="C156" s="9" t="str">
        <f>"202207010604"</f>
        <v>202207010604</v>
      </c>
      <c r="D156" s="10">
        <v>62.6</v>
      </c>
    </row>
    <row r="157" s="1" customFormat="1" ht="17.8" customHeight="1" spans="1:4">
      <c r="A157" s="8">
        <v>155</v>
      </c>
      <c r="B157" s="9" t="s">
        <v>8</v>
      </c>
      <c r="C157" s="9" t="str">
        <f>"202207010605"</f>
        <v>202207010605</v>
      </c>
      <c r="D157" s="10">
        <v>53.9</v>
      </c>
    </row>
    <row r="158" s="1" customFormat="1" ht="17.8" customHeight="1" spans="1:4">
      <c r="A158" s="8">
        <v>156</v>
      </c>
      <c r="B158" s="9" t="s">
        <v>8</v>
      </c>
      <c r="C158" s="9" t="str">
        <f>"202207010606"</f>
        <v>202207010606</v>
      </c>
      <c r="D158" s="10" t="s">
        <v>6</v>
      </c>
    </row>
    <row r="159" s="1" customFormat="1" ht="17.8" customHeight="1" spans="1:4">
      <c r="A159" s="8">
        <v>157</v>
      </c>
      <c r="B159" s="9" t="s">
        <v>8</v>
      </c>
      <c r="C159" s="9" t="str">
        <f>"202207010607"</f>
        <v>202207010607</v>
      </c>
      <c r="D159" s="10">
        <v>62.1</v>
      </c>
    </row>
    <row r="160" s="1" customFormat="1" ht="17.8" customHeight="1" spans="1:4">
      <c r="A160" s="8">
        <v>158</v>
      </c>
      <c r="B160" s="9" t="s">
        <v>8</v>
      </c>
      <c r="C160" s="9" t="str">
        <f>"202207010608"</f>
        <v>202207010608</v>
      </c>
      <c r="D160" s="10">
        <v>48.9</v>
      </c>
    </row>
    <row r="161" s="1" customFormat="1" ht="17.8" customHeight="1" spans="1:4">
      <c r="A161" s="8">
        <v>159</v>
      </c>
      <c r="B161" s="9" t="s">
        <v>8</v>
      </c>
      <c r="C161" s="9" t="str">
        <f>"202207010609"</f>
        <v>202207010609</v>
      </c>
      <c r="D161" s="10" t="s">
        <v>6</v>
      </c>
    </row>
    <row r="162" s="1" customFormat="1" ht="17.8" customHeight="1" spans="1:4">
      <c r="A162" s="8">
        <v>160</v>
      </c>
      <c r="B162" s="9" t="s">
        <v>8</v>
      </c>
      <c r="C162" s="9" t="str">
        <f>"202207010610"</f>
        <v>202207010610</v>
      </c>
      <c r="D162" s="10">
        <v>72</v>
      </c>
    </row>
    <row r="163" s="1" customFormat="1" ht="17.8" customHeight="1" spans="1:4">
      <c r="A163" s="8">
        <v>161</v>
      </c>
      <c r="B163" s="9" t="s">
        <v>8</v>
      </c>
      <c r="C163" s="9" t="str">
        <f>"202207010611"</f>
        <v>202207010611</v>
      </c>
      <c r="D163" s="10">
        <v>57.6</v>
      </c>
    </row>
    <row r="164" s="1" customFormat="1" ht="17.8" customHeight="1" spans="1:4">
      <c r="A164" s="8">
        <v>162</v>
      </c>
      <c r="B164" s="9" t="s">
        <v>8</v>
      </c>
      <c r="C164" s="9" t="str">
        <f>"202207010612"</f>
        <v>202207010612</v>
      </c>
      <c r="D164" s="10">
        <v>45.9</v>
      </c>
    </row>
    <row r="165" s="1" customFormat="1" ht="17.8" customHeight="1" spans="1:4">
      <c r="A165" s="8">
        <v>163</v>
      </c>
      <c r="B165" s="9" t="s">
        <v>8</v>
      </c>
      <c r="C165" s="9" t="str">
        <f>"202207010613"</f>
        <v>202207010613</v>
      </c>
      <c r="D165" s="10">
        <v>57.1</v>
      </c>
    </row>
    <row r="166" s="1" customFormat="1" ht="17.8" customHeight="1" spans="1:4">
      <c r="A166" s="8">
        <v>164</v>
      </c>
      <c r="B166" s="9" t="s">
        <v>8</v>
      </c>
      <c r="C166" s="9" t="str">
        <f>"202207010614"</f>
        <v>202207010614</v>
      </c>
      <c r="D166" s="10">
        <v>67.1</v>
      </c>
    </row>
    <row r="167" s="1" customFormat="1" ht="17.8" customHeight="1" spans="1:4">
      <c r="A167" s="8">
        <v>165</v>
      </c>
      <c r="B167" s="9" t="s">
        <v>8</v>
      </c>
      <c r="C167" s="9" t="str">
        <f>"202207010615"</f>
        <v>202207010615</v>
      </c>
      <c r="D167" s="10">
        <v>50.4</v>
      </c>
    </row>
    <row r="168" s="1" customFormat="1" ht="17.8" customHeight="1" spans="1:4">
      <c r="A168" s="8">
        <v>166</v>
      </c>
      <c r="B168" s="9" t="s">
        <v>8</v>
      </c>
      <c r="C168" s="9" t="str">
        <f>"202207010616"</f>
        <v>202207010616</v>
      </c>
      <c r="D168" s="10">
        <v>56.6</v>
      </c>
    </row>
    <row r="169" s="1" customFormat="1" ht="17.8" customHeight="1" spans="1:4">
      <c r="A169" s="8">
        <v>167</v>
      </c>
      <c r="B169" s="9" t="s">
        <v>8</v>
      </c>
      <c r="C169" s="9" t="str">
        <f>"202207010617"</f>
        <v>202207010617</v>
      </c>
      <c r="D169" s="10">
        <v>59.3</v>
      </c>
    </row>
    <row r="170" s="1" customFormat="1" ht="17.8" customHeight="1" spans="1:4">
      <c r="A170" s="8">
        <v>168</v>
      </c>
      <c r="B170" s="9" t="s">
        <v>8</v>
      </c>
      <c r="C170" s="9" t="str">
        <f>"202207010618"</f>
        <v>202207010618</v>
      </c>
      <c r="D170" s="10" t="s">
        <v>6</v>
      </c>
    </row>
    <row r="171" s="1" customFormat="1" ht="17.8" customHeight="1" spans="1:4">
      <c r="A171" s="8">
        <v>169</v>
      </c>
      <c r="B171" s="9" t="s">
        <v>8</v>
      </c>
      <c r="C171" s="9" t="str">
        <f>"202207010619"</f>
        <v>202207010619</v>
      </c>
      <c r="D171" s="10" t="s">
        <v>6</v>
      </c>
    </row>
    <row r="172" s="1" customFormat="1" ht="17.8" customHeight="1" spans="1:4">
      <c r="A172" s="8">
        <v>170</v>
      </c>
      <c r="B172" s="9" t="s">
        <v>8</v>
      </c>
      <c r="C172" s="9" t="str">
        <f>"202207010620"</f>
        <v>202207010620</v>
      </c>
      <c r="D172" s="10" t="s">
        <v>6</v>
      </c>
    </row>
    <row r="173" s="1" customFormat="1" ht="17.8" customHeight="1" spans="1:4">
      <c r="A173" s="8">
        <v>171</v>
      </c>
      <c r="B173" s="9" t="s">
        <v>9</v>
      </c>
      <c r="C173" s="9" t="str">
        <f>"202207010621"</f>
        <v>202207010621</v>
      </c>
      <c r="D173" s="10">
        <v>60.4</v>
      </c>
    </row>
    <row r="174" s="1" customFormat="1" ht="17.8" customHeight="1" spans="1:4">
      <c r="A174" s="8">
        <v>172</v>
      </c>
      <c r="B174" s="9" t="s">
        <v>9</v>
      </c>
      <c r="C174" s="9" t="str">
        <f>"202207010622"</f>
        <v>202207010622</v>
      </c>
      <c r="D174" s="10" t="s">
        <v>6</v>
      </c>
    </row>
    <row r="175" s="1" customFormat="1" ht="17.8" customHeight="1" spans="1:4">
      <c r="A175" s="8">
        <v>173</v>
      </c>
      <c r="B175" s="9" t="s">
        <v>9</v>
      </c>
      <c r="C175" s="9" t="str">
        <f>"202207010623"</f>
        <v>202207010623</v>
      </c>
      <c r="D175" s="10" t="s">
        <v>6</v>
      </c>
    </row>
    <row r="176" s="1" customFormat="1" ht="17.8" customHeight="1" spans="1:4">
      <c r="A176" s="8">
        <v>174</v>
      </c>
      <c r="B176" s="9" t="s">
        <v>9</v>
      </c>
      <c r="C176" s="9" t="str">
        <f>"202207010624"</f>
        <v>202207010624</v>
      </c>
      <c r="D176" s="10" t="s">
        <v>6</v>
      </c>
    </row>
    <row r="177" s="1" customFormat="1" ht="17.8" customHeight="1" spans="1:4">
      <c r="A177" s="8">
        <v>175</v>
      </c>
      <c r="B177" s="9" t="s">
        <v>9</v>
      </c>
      <c r="C177" s="9" t="str">
        <f>"202207010625"</f>
        <v>202207010625</v>
      </c>
      <c r="D177" s="10">
        <v>53.4</v>
      </c>
    </row>
    <row r="178" s="1" customFormat="1" ht="17.8" customHeight="1" spans="1:4">
      <c r="A178" s="8">
        <v>176</v>
      </c>
      <c r="B178" s="9" t="s">
        <v>9</v>
      </c>
      <c r="C178" s="9" t="str">
        <f>"202207010626"</f>
        <v>202207010626</v>
      </c>
      <c r="D178" s="10" t="s">
        <v>6</v>
      </c>
    </row>
    <row r="179" s="1" customFormat="1" ht="17.8" customHeight="1" spans="1:4">
      <c r="A179" s="8">
        <v>177</v>
      </c>
      <c r="B179" s="9" t="s">
        <v>9</v>
      </c>
      <c r="C179" s="9" t="str">
        <f>"202207010627"</f>
        <v>202207010627</v>
      </c>
      <c r="D179" s="10">
        <v>63.7</v>
      </c>
    </row>
    <row r="180" s="1" customFormat="1" ht="17.8" customHeight="1" spans="1:4">
      <c r="A180" s="8">
        <v>178</v>
      </c>
      <c r="B180" s="9" t="s">
        <v>9</v>
      </c>
      <c r="C180" s="9" t="str">
        <f>"202207010628"</f>
        <v>202207010628</v>
      </c>
      <c r="D180" s="10">
        <v>58.5</v>
      </c>
    </row>
    <row r="181" s="1" customFormat="1" ht="17.8" customHeight="1" spans="1:4">
      <c r="A181" s="8">
        <v>179</v>
      </c>
      <c r="B181" s="9" t="s">
        <v>9</v>
      </c>
      <c r="C181" s="9" t="str">
        <f>"202207010629"</f>
        <v>202207010629</v>
      </c>
      <c r="D181" s="10" t="s">
        <v>6</v>
      </c>
    </row>
    <row r="182" s="1" customFormat="1" ht="17.8" customHeight="1" spans="1:4">
      <c r="A182" s="8">
        <v>180</v>
      </c>
      <c r="B182" s="9" t="s">
        <v>9</v>
      </c>
      <c r="C182" s="9" t="str">
        <f>"202207010630"</f>
        <v>202207010630</v>
      </c>
      <c r="D182" s="10">
        <v>57.2</v>
      </c>
    </row>
    <row r="183" s="1" customFormat="1" ht="17.8" customHeight="1" spans="1:4">
      <c r="A183" s="8">
        <v>181</v>
      </c>
      <c r="B183" s="9" t="s">
        <v>9</v>
      </c>
      <c r="C183" s="9" t="str">
        <f>"202207010701"</f>
        <v>202207010701</v>
      </c>
      <c r="D183" s="10">
        <v>43.7</v>
      </c>
    </row>
    <row r="184" s="1" customFormat="1" ht="17.8" customHeight="1" spans="1:4">
      <c r="A184" s="8">
        <v>182</v>
      </c>
      <c r="B184" s="9" t="s">
        <v>9</v>
      </c>
      <c r="C184" s="9" t="str">
        <f>"202207010702"</f>
        <v>202207010702</v>
      </c>
      <c r="D184" s="10">
        <v>58.6</v>
      </c>
    </row>
    <row r="185" s="1" customFormat="1" ht="17.8" customHeight="1" spans="1:4">
      <c r="A185" s="8">
        <v>183</v>
      </c>
      <c r="B185" s="9" t="s">
        <v>9</v>
      </c>
      <c r="C185" s="9" t="str">
        <f>"202207010703"</f>
        <v>202207010703</v>
      </c>
      <c r="D185" s="10">
        <v>58.4</v>
      </c>
    </row>
    <row r="186" s="1" customFormat="1" ht="17.8" customHeight="1" spans="1:4">
      <c r="A186" s="8">
        <v>184</v>
      </c>
      <c r="B186" s="9" t="s">
        <v>9</v>
      </c>
      <c r="C186" s="9" t="str">
        <f>"202207010704"</f>
        <v>202207010704</v>
      </c>
      <c r="D186" s="10">
        <v>58.7</v>
      </c>
    </row>
    <row r="187" s="1" customFormat="1" ht="17.8" customHeight="1" spans="1:4">
      <c r="A187" s="8">
        <v>185</v>
      </c>
      <c r="B187" s="9" t="s">
        <v>9</v>
      </c>
      <c r="C187" s="9" t="str">
        <f>"202207010705"</f>
        <v>202207010705</v>
      </c>
      <c r="D187" s="10" t="s">
        <v>6</v>
      </c>
    </row>
    <row r="188" s="1" customFormat="1" ht="17.8" customHeight="1" spans="1:4">
      <c r="A188" s="8">
        <v>186</v>
      </c>
      <c r="B188" s="9" t="s">
        <v>9</v>
      </c>
      <c r="C188" s="9" t="str">
        <f>"202207010706"</f>
        <v>202207010706</v>
      </c>
      <c r="D188" s="10" t="s">
        <v>6</v>
      </c>
    </row>
    <row r="189" s="1" customFormat="1" ht="17.8" customHeight="1" spans="1:4">
      <c r="A189" s="8">
        <v>187</v>
      </c>
      <c r="B189" s="9" t="s">
        <v>9</v>
      </c>
      <c r="C189" s="9" t="str">
        <f>"202207010707"</f>
        <v>202207010707</v>
      </c>
      <c r="D189" s="10">
        <v>60.7</v>
      </c>
    </row>
    <row r="190" s="1" customFormat="1" ht="17.8" customHeight="1" spans="1:4">
      <c r="A190" s="8">
        <v>188</v>
      </c>
      <c r="B190" s="9" t="s">
        <v>9</v>
      </c>
      <c r="C190" s="9" t="str">
        <f>"202207010708"</f>
        <v>202207010708</v>
      </c>
      <c r="D190" s="10" t="s">
        <v>6</v>
      </c>
    </row>
    <row r="191" s="1" customFormat="1" ht="17.8" customHeight="1" spans="1:4">
      <c r="A191" s="8">
        <v>189</v>
      </c>
      <c r="B191" s="9" t="s">
        <v>9</v>
      </c>
      <c r="C191" s="9" t="str">
        <f>"202207010709"</f>
        <v>202207010709</v>
      </c>
      <c r="D191" s="10">
        <v>57.1</v>
      </c>
    </row>
    <row r="192" s="1" customFormat="1" ht="17.8" customHeight="1" spans="1:4">
      <c r="A192" s="8">
        <v>190</v>
      </c>
      <c r="B192" s="9" t="s">
        <v>9</v>
      </c>
      <c r="C192" s="9" t="str">
        <f>"202207010710"</f>
        <v>202207010710</v>
      </c>
      <c r="D192" s="10">
        <v>67.6</v>
      </c>
    </row>
    <row r="193" s="1" customFormat="1" ht="17.8" customHeight="1" spans="1:4">
      <c r="A193" s="8">
        <v>191</v>
      </c>
      <c r="B193" s="9" t="s">
        <v>9</v>
      </c>
      <c r="C193" s="9" t="str">
        <f>"202207010711"</f>
        <v>202207010711</v>
      </c>
      <c r="D193" s="10" t="s">
        <v>6</v>
      </c>
    </row>
    <row r="194" s="1" customFormat="1" ht="17.8" customHeight="1" spans="1:4">
      <c r="A194" s="8">
        <v>192</v>
      </c>
      <c r="B194" s="9" t="s">
        <v>9</v>
      </c>
      <c r="C194" s="9" t="str">
        <f>"202207010712"</f>
        <v>202207010712</v>
      </c>
      <c r="D194" s="10">
        <v>55.3</v>
      </c>
    </row>
    <row r="195" s="1" customFormat="1" ht="17.8" customHeight="1" spans="1:4">
      <c r="A195" s="8">
        <v>193</v>
      </c>
      <c r="B195" s="9" t="s">
        <v>9</v>
      </c>
      <c r="C195" s="9" t="str">
        <f>"202207010713"</f>
        <v>202207010713</v>
      </c>
      <c r="D195" s="10">
        <v>52</v>
      </c>
    </row>
    <row r="196" s="1" customFormat="1" ht="17.8" customHeight="1" spans="1:4">
      <c r="A196" s="8">
        <v>194</v>
      </c>
      <c r="B196" s="9" t="s">
        <v>9</v>
      </c>
      <c r="C196" s="9" t="str">
        <f>"202207010714"</f>
        <v>202207010714</v>
      </c>
      <c r="D196" s="10">
        <v>62.2</v>
      </c>
    </row>
    <row r="197" s="1" customFormat="1" ht="17.8" customHeight="1" spans="1:4">
      <c r="A197" s="8">
        <v>195</v>
      </c>
      <c r="B197" s="9" t="s">
        <v>9</v>
      </c>
      <c r="C197" s="9" t="str">
        <f>"202207010715"</f>
        <v>202207010715</v>
      </c>
      <c r="D197" s="10" t="s">
        <v>6</v>
      </c>
    </row>
    <row r="198" s="1" customFormat="1" ht="17.8" customHeight="1" spans="1:4">
      <c r="A198" s="8">
        <v>196</v>
      </c>
      <c r="B198" s="9" t="s">
        <v>9</v>
      </c>
      <c r="C198" s="9" t="str">
        <f>"202207010716"</f>
        <v>202207010716</v>
      </c>
      <c r="D198" s="10">
        <v>56.9</v>
      </c>
    </row>
    <row r="199" s="1" customFormat="1" ht="17.8" customHeight="1" spans="1:4">
      <c r="A199" s="8">
        <v>197</v>
      </c>
      <c r="B199" s="9" t="s">
        <v>9</v>
      </c>
      <c r="C199" s="9" t="str">
        <f>"202207010717"</f>
        <v>202207010717</v>
      </c>
      <c r="D199" s="10">
        <v>70.3</v>
      </c>
    </row>
    <row r="200" s="1" customFormat="1" ht="17.8" customHeight="1" spans="1:4">
      <c r="A200" s="8">
        <v>198</v>
      </c>
      <c r="B200" s="9" t="s">
        <v>9</v>
      </c>
      <c r="C200" s="9" t="str">
        <f>"202207010718"</f>
        <v>202207010718</v>
      </c>
      <c r="D200" s="10" t="s">
        <v>6</v>
      </c>
    </row>
    <row r="201" s="1" customFormat="1" ht="17.8" customHeight="1" spans="1:4">
      <c r="A201" s="8">
        <v>199</v>
      </c>
      <c r="B201" s="9" t="s">
        <v>9</v>
      </c>
      <c r="C201" s="9" t="str">
        <f>"202207010719"</f>
        <v>202207010719</v>
      </c>
      <c r="D201" s="10">
        <v>46.1</v>
      </c>
    </row>
    <row r="202" s="1" customFormat="1" ht="17.8" customHeight="1" spans="1:4">
      <c r="A202" s="8">
        <v>200</v>
      </c>
      <c r="B202" s="9" t="s">
        <v>9</v>
      </c>
      <c r="C202" s="9" t="str">
        <f>"202207010720"</f>
        <v>202207010720</v>
      </c>
      <c r="D202" s="10">
        <v>57.9</v>
      </c>
    </row>
    <row r="203" s="1" customFormat="1" ht="17.8" customHeight="1" spans="1:4">
      <c r="A203" s="8">
        <v>201</v>
      </c>
      <c r="B203" s="9" t="s">
        <v>9</v>
      </c>
      <c r="C203" s="9" t="str">
        <f>"202207010721"</f>
        <v>202207010721</v>
      </c>
      <c r="D203" s="10">
        <v>63.7</v>
      </c>
    </row>
    <row r="204" s="1" customFormat="1" ht="17.8" customHeight="1" spans="1:4">
      <c r="A204" s="8">
        <v>202</v>
      </c>
      <c r="B204" s="9" t="s">
        <v>9</v>
      </c>
      <c r="C204" s="9" t="str">
        <f>"202207010722"</f>
        <v>202207010722</v>
      </c>
      <c r="D204" s="10">
        <v>57.9</v>
      </c>
    </row>
    <row r="205" s="1" customFormat="1" ht="17.8" customHeight="1" spans="1:4">
      <c r="A205" s="8">
        <v>203</v>
      </c>
      <c r="B205" s="9" t="s">
        <v>9</v>
      </c>
      <c r="C205" s="9" t="str">
        <f>"202207010723"</f>
        <v>202207010723</v>
      </c>
      <c r="D205" s="10">
        <v>64.2</v>
      </c>
    </row>
    <row r="206" s="1" customFormat="1" ht="17.8" customHeight="1" spans="1:4">
      <c r="A206" s="8">
        <v>204</v>
      </c>
      <c r="B206" s="9" t="s">
        <v>9</v>
      </c>
      <c r="C206" s="9" t="str">
        <f>"202207010724"</f>
        <v>202207010724</v>
      </c>
      <c r="D206" s="10">
        <v>47.7</v>
      </c>
    </row>
    <row r="207" s="1" customFormat="1" ht="17.8" customHeight="1" spans="1:4">
      <c r="A207" s="8">
        <v>205</v>
      </c>
      <c r="B207" s="9" t="s">
        <v>9</v>
      </c>
      <c r="C207" s="9" t="str">
        <f>"202207010725"</f>
        <v>202207010725</v>
      </c>
      <c r="D207" s="10">
        <v>57.3</v>
      </c>
    </row>
    <row r="208" s="1" customFormat="1" ht="17.8" customHeight="1" spans="1:4">
      <c r="A208" s="8">
        <v>206</v>
      </c>
      <c r="B208" s="9" t="s">
        <v>9</v>
      </c>
      <c r="C208" s="9" t="str">
        <f>"202207010726"</f>
        <v>202207010726</v>
      </c>
      <c r="D208" s="10">
        <v>55.5</v>
      </c>
    </row>
    <row r="209" s="1" customFormat="1" ht="17.8" customHeight="1" spans="1:4">
      <c r="A209" s="8">
        <v>207</v>
      </c>
      <c r="B209" s="9" t="s">
        <v>9</v>
      </c>
      <c r="C209" s="9" t="str">
        <f>"202207010727"</f>
        <v>202207010727</v>
      </c>
      <c r="D209" s="10" t="s">
        <v>6</v>
      </c>
    </row>
    <row r="210" s="1" customFormat="1" ht="17.8" customHeight="1" spans="1:4">
      <c r="A210" s="8">
        <v>208</v>
      </c>
      <c r="B210" s="9" t="s">
        <v>9</v>
      </c>
      <c r="C210" s="9" t="str">
        <f>"202207010728"</f>
        <v>202207010728</v>
      </c>
      <c r="D210" s="10">
        <v>52.1</v>
      </c>
    </row>
    <row r="211" s="1" customFormat="1" ht="17.8" customHeight="1" spans="1:4">
      <c r="A211" s="8">
        <v>209</v>
      </c>
      <c r="B211" s="9" t="s">
        <v>9</v>
      </c>
      <c r="C211" s="9" t="str">
        <f>"202207010729"</f>
        <v>202207010729</v>
      </c>
      <c r="D211" s="10">
        <v>50.6</v>
      </c>
    </row>
    <row r="212" s="1" customFormat="1" ht="17.8" customHeight="1" spans="1:4">
      <c r="A212" s="8">
        <v>210</v>
      </c>
      <c r="B212" s="9" t="s">
        <v>9</v>
      </c>
      <c r="C212" s="9" t="str">
        <f>"202207010730"</f>
        <v>202207010730</v>
      </c>
      <c r="D212" s="10" t="s">
        <v>6</v>
      </c>
    </row>
    <row r="213" s="1" customFormat="1" ht="17.8" customHeight="1" spans="1:4">
      <c r="A213" s="8">
        <v>211</v>
      </c>
      <c r="B213" s="9" t="s">
        <v>9</v>
      </c>
      <c r="C213" s="9" t="str">
        <f>"202207010801"</f>
        <v>202207010801</v>
      </c>
      <c r="D213" s="10" t="s">
        <v>6</v>
      </c>
    </row>
    <row r="214" s="1" customFormat="1" ht="17.8" customHeight="1" spans="1:4">
      <c r="A214" s="8">
        <v>212</v>
      </c>
      <c r="B214" s="9" t="s">
        <v>9</v>
      </c>
      <c r="C214" s="9" t="str">
        <f>"202207010802"</f>
        <v>202207010802</v>
      </c>
      <c r="D214" s="10">
        <v>43.3</v>
      </c>
    </row>
    <row r="215" s="1" customFormat="1" ht="17.8" customHeight="1" spans="1:4">
      <c r="A215" s="8">
        <v>213</v>
      </c>
      <c r="B215" s="9" t="s">
        <v>9</v>
      </c>
      <c r="C215" s="9" t="str">
        <f>"202207010803"</f>
        <v>202207010803</v>
      </c>
      <c r="D215" s="10" t="s">
        <v>6</v>
      </c>
    </row>
    <row r="216" s="1" customFormat="1" ht="17.8" customHeight="1" spans="1:4">
      <c r="A216" s="8">
        <v>214</v>
      </c>
      <c r="B216" s="9" t="s">
        <v>9</v>
      </c>
      <c r="C216" s="9" t="str">
        <f>"202207010804"</f>
        <v>202207010804</v>
      </c>
      <c r="D216" s="10">
        <v>70.1</v>
      </c>
    </row>
    <row r="217" s="1" customFormat="1" ht="17.8" customHeight="1" spans="1:4">
      <c r="A217" s="8">
        <v>215</v>
      </c>
      <c r="B217" s="9" t="s">
        <v>9</v>
      </c>
      <c r="C217" s="9" t="str">
        <f>"202207010805"</f>
        <v>202207010805</v>
      </c>
      <c r="D217" s="10">
        <v>59</v>
      </c>
    </row>
    <row r="218" s="1" customFormat="1" ht="17.8" customHeight="1" spans="1:4">
      <c r="A218" s="8">
        <v>216</v>
      </c>
      <c r="B218" s="9" t="s">
        <v>9</v>
      </c>
      <c r="C218" s="9" t="str">
        <f>"202207010806"</f>
        <v>202207010806</v>
      </c>
      <c r="D218" s="10">
        <v>60</v>
      </c>
    </row>
    <row r="219" s="1" customFormat="1" ht="17.8" customHeight="1" spans="1:4">
      <c r="A219" s="8">
        <v>217</v>
      </c>
      <c r="B219" s="9" t="s">
        <v>9</v>
      </c>
      <c r="C219" s="9" t="str">
        <f>"202207010807"</f>
        <v>202207010807</v>
      </c>
      <c r="D219" s="10">
        <v>57.6</v>
      </c>
    </row>
    <row r="220" s="1" customFormat="1" ht="17.8" customHeight="1" spans="1:4">
      <c r="A220" s="8">
        <v>218</v>
      </c>
      <c r="B220" s="9" t="s">
        <v>9</v>
      </c>
      <c r="C220" s="9" t="str">
        <f>"202207010808"</f>
        <v>202207010808</v>
      </c>
      <c r="D220" s="10">
        <v>61.5</v>
      </c>
    </row>
    <row r="221" s="1" customFormat="1" ht="17.8" customHeight="1" spans="1:4">
      <c r="A221" s="8">
        <v>219</v>
      </c>
      <c r="B221" s="9" t="s">
        <v>9</v>
      </c>
      <c r="C221" s="9" t="str">
        <f>"202207010809"</f>
        <v>202207010809</v>
      </c>
      <c r="D221" s="10">
        <v>61.7</v>
      </c>
    </row>
    <row r="222" s="1" customFormat="1" ht="17.8" customHeight="1" spans="1:4">
      <c r="A222" s="8">
        <v>220</v>
      </c>
      <c r="B222" s="9" t="s">
        <v>9</v>
      </c>
      <c r="C222" s="9" t="str">
        <f>"202207010810"</f>
        <v>202207010810</v>
      </c>
      <c r="D222" s="10">
        <v>58</v>
      </c>
    </row>
    <row r="223" s="1" customFormat="1" ht="17.8" customHeight="1" spans="1:4">
      <c r="A223" s="8">
        <v>221</v>
      </c>
      <c r="B223" s="9" t="s">
        <v>9</v>
      </c>
      <c r="C223" s="9" t="str">
        <f>"202207010811"</f>
        <v>202207010811</v>
      </c>
      <c r="D223" s="10" t="s">
        <v>6</v>
      </c>
    </row>
    <row r="224" s="1" customFormat="1" ht="17.8" customHeight="1" spans="1:4">
      <c r="A224" s="8">
        <v>222</v>
      </c>
      <c r="B224" s="9" t="s">
        <v>9</v>
      </c>
      <c r="C224" s="9" t="str">
        <f>"202207010812"</f>
        <v>202207010812</v>
      </c>
      <c r="D224" s="10">
        <v>68.3</v>
      </c>
    </row>
    <row r="225" s="1" customFormat="1" ht="17.8" customHeight="1" spans="1:4">
      <c r="A225" s="8">
        <v>223</v>
      </c>
      <c r="B225" s="9" t="s">
        <v>9</v>
      </c>
      <c r="C225" s="9" t="str">
        <f>"202207010813"</f>
        <v>202207010813</v>
      </c>
      <c r="D225" s="10">
        <v>55</v>
      </c>
    </row>
    <row r="226" s="1" customFormat="1" ht="17.8" customHeight="1" spans="1:4">
      <c r="A226" s="8">
        <v>224</v>
      </c>
      <c r="B226" s="9" t="s">
        <v>9</v>
      </c>
      <c r="C226" s="9" t="str">
        <f>"202207010814"</f>
        <v>202207010814</v>
      </c>
      <c r="D226" s="10">
        <v>66.7</v>
      </c>
    </row>
    <row r="227" s="1" customFormat="1" ht="17.8" customHeight="1" spans="1:4">
      <c r="A227" s="8">
        <v>225</v>
      </c>
      <c r="B227" s="9" t="s">
        <v>9</v>
      </c>
      <c r="C227" s="9" t="str">
        <f>"202207010815"</f>
        <v>202207010815</v>
      </c>
      <c r="D227" s="10">
        <v>62.4</v>
      </c>
    </row>
    <row r="228" s="1" customFormat="1" ht="17.8" customHeight="1" spans="1:4">
      <c r="A228" s="8">
        <v>226</v>
      </c>
      <c r="B228" s="9" t="s">
        <v>9</v>
      </c>
      <c r="C228" s="9" t="str">
        <f>"202207010816"</f>
        <v>202207010816</v>
      </c>
      <c r="D228" s="10">
        <v>55.4</v>
      </c>
    </row>
    <row r="229" s="1" customFormat="1" ht="17.8" customHeight="1" spans="1:4">
      <c r="A229" s="8">
        <v>227</v>
      </c>
      <c r="B229" s="9" t="s">
        <v>9</v>
      </c>
      <c r="C229" s="9" t="str">
        <f>"202207010817"</f>
        <v>202207010817</v>
      </c>
      <c r="D229" s="10">
        <v>61.5</v>
      </c>
    </row>
    <row r="230" s="1" customFormat="1" ht="17.8" customHeight="1" spans="1:4">
      <c r="A230" s="8">
        <v>228</v>
      </c>
      <c r="B230" s="9" t="s">
        <v>9</v>
      </c>
      <c r="C230" s="9" t="str">
        <f>"202207010818"</f>
        <v>202207010818</v>
      </c>
      <c r="D230" s="10">
        <v>61.8</v>
      </c>
    </row>
    <row r="231" s="1" customFormat="1" ht="17.8" customHeight="1" spans="1:4">
      <c r="A231" s="8">
        <v>229</v>
      </c>
      <c r="B231" s="9" t="s">
        <v>9</v>
      </c>
      <c r="C231" s="9" t="str">
        <f>"202207010819"</f>
        <v>202207010819</v>
      </c>
      <c r="D231" s="10" t="s">
        <v>6</v>
      </c>
    </row>
    <row r="232" s="1" customFormat="1" ht="17.8" customHeight="1" spans="1:4">
      <c r="A232" s="8">
        <v>230</v>
      </c>
      <c r="B232" s="9" t="s">
        <v>9</v>
      </c>
      <c r="C232" s="9" t="str">
        <f>"202207010820"</f>
        <v>202207010820</v>
      </c>
      <c r="D232" s="10">
        <v>62.6</v>
      </c>
    </row>
    <row r="233" s="1" customFormat="1" ht="17.8" customHeight="1" spans="1:4">
      <c r="A233" s="8">
        <v>231</v>
      </c>
      <c r="B233" s="9" t="s">
        <v>9</v>
      </c>
      <c r="C233" s="9" t="str">
        <f>"202207010821"</f>
        <v>202207010821</v>
      </c>
      <c r="D233" s="10" t="s">
        <v>6</v>
      </c>
    </row>
    <row r="234" s="1" customFormat="1" ht="17.8" customHeight="1" spans="1:4">
      <c r="A234" s="8">
        <v>232</v>
      </c>
      <c r="B234" s="9" t="s">
        <v>9</v>
      </c>
      <c r="C234" s="9" t="str">
        <f>"202207010822"</f>
        <v>202207010822</v>
      </c>
      <c r="D234" s="10" t="s">
        <v>6</v>
      </c>
    </row>
    <row r="235" s="1" customFormat="1" ht="17.8" customHeight="1" spans="1:4">
      <c r="A235" s="8">
        <v>233</v>
      </c>
      <c r="B235" s="9" t="s">
        <v>9</v>
      </c>
      <c r="C235" s="9" t="str">
        <f>"202207010823"</f>
        <v>202207010823</v>
      </c>
      <c r="D235" s="10">
        <v>71.6</v>
      </c>
    </row>
    <row r="236" s="1" customFormat="1" ht="17.8" customHeight="1" spans="1:4">
      <c r="A236" s="8">
        <v>234</v>
      </c>
      <c r="B236" s="9" t="s">
        <v>9</v>
      </c>
      <c r="C236" s="9" t="str">
        <f>"202207010824"</f>
        <v>202207010824</v>
      </c>
      <c r="D236" s="10">
        <v>52.4</v>
      </c>
    </row>
    <row r="237" s="1" customFormat="1" ht="17.8" customHeight="1" spans="1:4">
      <c r="A237" s="8">
        <v>235</v>
      </c>
      <c r="B237" s="9" t="s">
        <v>9</v>
      </c>
      <c r="C237" s="9" t="str">
        <f>"202207010825"</f>
        <v>202207010825</v>
      </c>
      <c r="D237" s="10" t="s">
        <v>6</v>
      </c>
    </row>
    <row r="238" s="1" customFormat="1" ht="17.8" customHeight="1" spans="1:4">
      <c r="A238" s="8">
        <v>236</v>
      </c>
      <c r="B238" s="9" t="s">
        <v>9</v>
      </c>
      <c r="C238" s="9" t="str">
        <f>"202207010826"</f>
        <v>202207010826</v>
      </c>
      <c r="D238" s="10" t="s">
        <v>6</v>
      </c>
    </row>
    <row r="239" s="1" customFormat="1" ht="17.8" customHeight="1" spans="1:4">
      <c r="A239" s="8">
        <v>237</v>
      </c>
      <c r="B239" s="9" t="s">
        <v>9</v>
      </c>
      <c r="C239" s="9" t="str">
        <f>"202207010827"</f>
        <v>202207010827</v>
      </c>
      <c r="D239" s="10">
        <v>61.9</v>
      </c>
    </row>
    <row r="240" s="1" customFormat="1" ht="17.8" customHeight="1" spans="1:4">
      <c r="A240" s="8">
        <v>238</v>
      </c>
      <c r="B240" s="9" t="s">
        <v>9</v>
      </c>
      <c r="C240" s="9" t="str">
        <f>"202207010828"</f>
        <v>202207010828</v>
      </c>
      <c r="D240" s="10">
        <v>55.6</v>
      </c>
    </row>
    <row r="241" s="1" customFormat="1" ht="17.8" customHeight="1" spans="1:4">
      <c r="A241" s="8">
        <v>239</v>
      </c>
      <c r="B241" s="9" t="s">
        <v>9</v>
      </c>
      <c r="C241" s="9" t="str">
        <f>"202207010829"</f>
        <v>202207010829</v>
      </c>
      <c r="D241" s="10" t="s">
        <v>6</v>
      </c>
    </row>
    <row r="242" s="1" customFormat="1" ht="17.8" customHeight="1" spans="1:4">
      <c r="A242" s="8">
        <v>240</v>
      </c>
      <c r="B242" s="9" t="s">
        <v>9</v>
      </c>
      <c r="C242" s="9" t="str">
        <f>"202207010830"</f>
        <v>202207010830</v>
      </c>
      <c r="D242" s="10">
        <v>61.6</v>
      </c>
    </row>
    <row r="243" s="1" customFormat="1" ht="17.8" customHeight="1" spans="1:4">
      <c r="A243" s="8">
        <v>241</v>
      </c>
      <c r="B243" s="9" t="s">
        <v>9</v>
      </c>
      <c r="C243" s="9" t="str">
        <f>"202207010901"</f>
        <v>202207010901</v>
      </c>
      <c r="D243" s="10">
        <v>60.8</v>
      </c>
    </row>
    <row r="244" s="1" customFormat="1" ht="17.8" customHeight="1" spans="1:4">
      <c r="A244" s="8">
        <v>242</v>
      </c>
      <c r="B244" s="9" t="s">
        <v>9</v>
      </c>
      <c r="C244" s="9" t="str">
        <f>"202207010902"</f>
        <v>202207010902</v>
      </c>
      <c r="D244" s="10">
        <v>54.3</v>
      </c>
    </row>
    <row r="245" s="1" customFormat="1" ht="17.8" customHeight="1" spans="1:4">
      <c r="A245" s="8">
        <v>243</v>
      </c>
      <c r="B245" s="9" t="s">
        <v>9</v>
      </c>
      <c r="C245" s="9" t="str">
        <f>"202207010903"</f>
        <v>202207010903</v>
      </c>
      <c r="D245" s="10">
        <v>57.5</v>
      </c>
    </row>
    <row r="246" s="1" customFormat="1" ht="17.8" customHeight="1" spans="1:4">
      <c r="A246" s="8">
        <v>244</v>
      </c>
      <c r="B246" s="9" t="s">
        <v>9</v>
      </c>
      <c r="C246" s="9" t="str">
        <f>"202207010904"</f>
        <v>202207010904</v>
      </c>
      <c r="D246" s="10">
        <v>52.9</v>
      </c>
    </row>
    <row r="247" s="1" customFormat="1" ht="17.8" customHeight="1" spans="1:4">
      <c r="A247" s="8">
        <v>245</v>
      </c>
      <c r="B247" s="9" t="s">
        <v>9</v>
      </c>
      <c r="C247" s="9" t="str">
        <f>"202207010905"</f>
        <v>202207010905</v>
      </c>
      <c r="D247" s="10">
        <v>47</v>
      </c>
    </row>
    <row r="248" s="1" customFormat="1" ht="17.8" customHeight="1" spans="1:4">
      <c r="A248" s="8">
        <v>246</v>
      </c>
      <c r="B248" s="9" t="s">
        <v>9</v>
      </c>
      <c r="C248" s="9" t="str">
        <f>"202207010906"</f>
        <v>202207010906</v>
      </c>
      <c r="D248" s="10" t="s">
        <v>6</v>
      </c>
    </row>
    <row r="249" s="1" customFormat="1" ht="17.8" customHeight="1" spans="1:4">
      <c r="A249" s="8">
        <v>247</v>
      </c>
      <c r="B249" s="9" t="s">
        <v>9</v>
      </c>
      <c r="C249" s="9" t="str">
        <f>"202207010907"</f>
        <v>202207010907</v>
      </c>
      <c r="D249" s="10" t="s">
        <v>6</v>
      </c>
    </row>
    <row r="250" s="1" customFormat="1" ht="17.8" customHeight="1" spans="1:4">
      <c r="A250" s="8">
        <v>248</v>
      </c>
      <c r="B250" s="9" t="s">
        <v>9</v>
      </c>
      <c r="C250" s="9" t="str">
        <f>"202207010908"</f>
        <v>202207010908</v>
      </c>
      <c r="D250" s="10">
        <v>58.1</v>
      </c>
    </row>
    <row r="251" s="1" customFormat="1" ht="17.8" customHeight="1" spans="1:4">
      <c r="A251" s="8">
        <v>249</v>
      </c>
      <c r="B251" s="9" t="s">
        <v>9</v>
      </c>
      <c r="C251" s="9" t="str">
        <f>"202207010909"</f>
        <v>202207010909</v>
      </c>
      <c r="D251" s="10" t="s">
        <v>6</v>
      </c>
    </row>
    <row r="252" s="1" customFormat="1" ht="17.8" customHeight="1" spans="1:4">
      <c r="A252" s="8">
        <v>250</v>
      </c>
      <c r="B252" s="9" t="s">
        <v>9</v>
      </c>
      <c r="C252" s="9" t="str">
        <f>"202207010910"</f>
        <v>202207010910</v>
      </c>
      <c r="D252" s="10">
        <v>57.3</v>
      </c>
    </row>
    <row r="253" s="1" customFormat="1" ht="17.8" customHeight="1" spans="1:4">
      <c r="A253" s="8">
        <v>251</v>
      </c>
      <c r="B253" s="9" t="s">
        <v>9</v>
      </c>
      <c r="C253" s="9" t="str">
        <f>"202207010911"</f>
        <v>202207010911</v>
      </c>
      <c r="D253" s="10">
        <v>63</v>
      </c>
    </row>
    <row r="254" s="1" customFormat="1" ht="17.8" customHeight="1" spans="1:4">
      <c r="A254" s="8">
        <v>252</v>
      </c>
      <c r="B254" s="9" t="s">
        <v>9</v>
      </c>
      <c r="C254" s="9" t="str">
        <f>"202207010912"</f>
        <v>202207010912</v>
      </c>
      <c r="D254" s="10" t="s">
        <v>6</v>
      </c>
    </row>
    <row r="255" s="1" customFormat="1" ht="17.8" customHeight="1" spans="1:4">
      <c r="A255" s="8">
        <v>253</v>
      </c>
      <c r="B255" s="9" t="s">
        <v>9</v>
      </c>
      <c r="C255" s="9" t="str">
        <f>"202207010913"</f>
        <v>202207010913</v>
      </c>
      <c r="D255" s="10">
        <v>69.2</v>
      </c>
    </row>
    <row r="256" s="1" customFormat="1" ht="17.8" customHeight="1" spans="1:4">
      <c r="A256" s="8">
        <v>254</v>
      </c>
      <c r="B256" s="9" t="s">
        <v>9</v>
      </c>
      <c r="C256" s="9" t="str">
        <f>"202207010914"</f>
        <v>202207010914</v>
      </c>
      <c r="D256" s="10">
        <v>50.9</v>
      </c>
    </row>
    <row r="257" s="1" customFormat="1" ht="17.8" customHeight="1" spans="1:4">
      <c r="A257" s="8">
        <v>255</v>
      </c>
      <c r="B257" s="9" t="s">
        <v>9</v>
      </c>
      <c r="C257" s="9" t="str">
        <f>"202207010915"</f>
        <v>202207010915</v>
      </c>
      <c r="D257" s="10">
        <v>48.3</v>
      </c>
    </row>
    <row r="258" s="1" customFormat="1" ht="17.8" customHeight="1" spans="1:4">
      <c r="A258" s="8">
        <v>256</v>
      </c>
      <c r="B258" s="9" t="s">
        <v>9</v>
      </c>
      <c r="C258" s="9" t="str">
        <f>"202207010916"</f>
        <v>202207010916</v>
      </c>
      <c r="D258" s="10" t="s">
        <v>6</v>
      </c>
    </row>
    <row r="259" s="1" customFormat="1" ht="17.8" customHeight="1" spans="1:4">
      <c r="A259" s="8">
        <v>257</v>
      </c>
      <c r="B259" s="9" t="s">
        <v>9</v>
      </c>
      <c r="C259" s="9" t="str">
        <f>"202207010917"</f>
        <v>202207010917</v>
      </c>
      <c r="D259" s="10">
        <v>54.2</v>
      </c>
    </row>
    <row r="260" s="1" customFormat="1" ht="17.8" customHeight="1" spans="1:4">
      <c r="A260" s="8">
        <v>258</v>
      </c>
      <c r="B260" s="9" t="s">
        <v>9</v>
      </c>
      <c r="C260" s="9" t="str">
        <f>"202207010918"</f>
        <v>202207010918</v>
      </c>
      <c r="D260" s="10" t="s">
        <v>6</v>
      </c>
    </row>
    <row r="261" s="1" customFormat="1" ht="17.8" customHeight="1" spans="1:4">
      <c r="A261" s="8">
        <v>259</v>
      </c>
      <c r="B261" s="9" t="s">
        <v>9</v>
      </c>
      <c r="C261" s="9" t="str">
        <f>"202207010919"</f>
        <v>202207010919</v>
      </c>
      <c r="D261" s="10">
        <v>45.6</v>
      </c>
    </row>
    <row r="262" s="1" customFormat="1" ht="17.8" customHeight="1" spans="1:4">
      <c r="A262" s="8">
        <v>260</v>
      </c>
      <c r="B262" s="9" t="s">
        <v>9</v>
      </c>
      <c r="C262" s="9" t="str">
        <f>"202207010920"</f>
        <v>202207010920</v>
      </c>
      <c r="D262" s="10">
        <v>51.5</v>
      </c>
    </row>
    <row r="263" s="1" customFormat="1" ht="17.8" customHeight="1" spans="1:4">
      <c r="A263" s="8">
        <v>261</v>
      </c>
      <c r="B263" s="9" t="s">
        <v>9</v>
      </c>
      <c r="C263" s="9" t="str">
        <f>"202207010921"</f>
        <v>202207010921</v>
      </c>
      <c r="D263" s="10">
        <v>69.4</v>
      </c>
    </row>
    <row r="264" s="1" customFormat="1" ht="17.8" customHeight="1" spans="1:4">
      <c r="A264" s="8">
        <v>262</v>
      </c>
      <c r="B264" s="9" t="s">
        <v>9</v>
      </c>
      <c r="C264" s="9" t="str">
        <f>"202207010922"</f>
        <v>202207010922</v>
      </c>
      <c r="D264" s="10" t="s">
        <v>6</v>
      </c>
    </row>
    <row r="265" s="1" customFormat="1" ht="17.8" customHeight="1" spans="1:4">
      <c r="A265" s="8">
        <v>263</v>
      </c>
      <c r="B265" s="9" t="s">
        <v>9</v>
      </c>
      <c r="C265" s="9" t="str">
        <f>"202207010923"</f>
        <v>202207010923</v>
      </c>
      <c r="D265" s="10" t="s">
        <v>6</v>
      </c>
    </row>
    <row r="266" s="1" customFormat="1" ht="17.8" customHeight="1" spans="1:4">
      <c r="A266" s="8">
        <v>264</v>
      </c>
      <c r="B266" s="9" t="s">
        <v>9</v>
      </c>
      <c r="C266" s="9" t="str">
        <f>"202207010924"</f>
        <v>202207010924</v>
      </c>
      <c r="D266" s="10">
        <v>56.7</v>
      </c>
    </row>
    <row r="267" s="1" customFormat="1" ht="17.8" customHeight="1" spans="1:4">
      <c r="A267" s="8">
        <v>265</v>
      </c>
      <c r="B267" s="9" t="s">
        <v>10</v>
      </c>
      <c r="C267" s="9" t="str">
        <f>"202207010925"</f>
        <v>202207010925</v>
      </c>
      <c r="D267" s="10">
        <v>50</v>
      </c>
    </row>
    <row r="268" s="1" customFormat="1" ht="17.8" customHeight="1" spans="1:4">
      <c r="A268" s="8">
        <v>266</v>
      </c>
      <c r="B268" s="9" t="s">
        <v>10</v>
      </c>
      <c r="C268" s="9" t="str">
        <f>"202207010926"</f>
        <v>202207010926</v>
      </c>
      <c r="D268" s="10">
        <v>37.4</v>
      </c>
    </row>
    <row r="269" s="1" customFormat="1" ht="17.8" customHeight="1" spans="1:4">
      <c r="A269" s="8">
        <v>267</v>
      </c>
      <c r="B269" s="9" t="s">
        <v>10</v>
      </c>
      <c r="C269" s="9" t="str">
        <f>"202207010927"</f>
        <v>202207010927</v>
      </c>
      <c r="D269" s="10" t="s">
        <v>6</v>
      </c>
    </row>
    <row r="270" s="1" customFormat="1" ht="17.8" customHeight="1" spans="1:4">
      <c r="A270" s="8">
        <v>268</v>
      </c>
      <c r="B270" s="9" t="s">
        <v>10</v>
      </c>
      <c r="C270" s="9" t="str">
        <f>"202207010928"</f>
        <v>202207010928</v>
      </c>
      <c r="D270" s="10">
        <v>47.5</v>
      </c>
    </row>
    <row r="271" s="1" customFormat="1" ht="17.8" customHeight="1" spans="1:4">
      <c r="A271" s="8">
        <v>269</v>
      </c>
      <c r="B271" s="9" t="s">
        <v>10</v>
      </c>
      <c r="C271" s="9" t="str">
        <f>"202207010929"</f>
        <v>202207010929</v>
      </c>
      <c r="D271" s="10">
        <v>54.4</v>
      </c>
    </row>
    <row r="272" s="1" customFormat="1" ht="17.8" customHeight="1" spans="1:4">
      <c r="A272" s="8">
        <v>270</v>
      </c>
      <c r="B272" s="9" t="s">
        <v>10</v>
      </c>
      <c r="C272" s="9" t="str">
        <f>"202207010930"</f>
        <v>202207010930</v>
      </c>
      <c r="D272" s="10">
        <v>56.8</v>
      </c>
    </row>
    <row r="273" s="1" customFormat="1" ht="17.8" customHeight="1" spans="1:4">
      <c r="A273" s="8">
        <v>271</v>
      </c>
      <c r="B273" s="9" t="s">
        <v>10</v>
      </c>
      <c r="C273" s="9" t="str">
        <f>"202207011001"</f>
        <v>202207011001</v>
      </c>
      <c r="D273" s="10">
        <v>62.6</v>
      </c>
    </row>
    <row r="274" s="1" customFormat="1" ht="17.8" customHeight="1" spans="1:4">
      <c r="A274" s="8">
        <v>272</v>
      </c>
      <c r="B274" s="9" t="s">
        <v>10</v>
      </c>
      <c r="C274" s="9" t="str">
        <f>"202207011002"</f>
        <v>202207011002</v>
      </c>
      <c r="D274" s="10" t="s">
        <v>6</v>
      </c>
    </row>
    <row r="275" s="1" customFormat="1" ht="17.8" customHeight="1" spans="1:4">
      <c r="A275" s="8">
        <v>273</v>
      </c>
      <c r="B275" s="9" t="s">
        <v>10</v>
      </c>
      <c r="C275" s="9" t="str">
        <f>"202207011003"</f>
        <v>202207011003</v>
      </c>
      <c r="D275" s="10" t="s">
        <v>6</v>
      </c>
    </row>
    <row r="276" s="1" customFormat="1" ht="17.8" customHeight="1" spans="1:4">
      <c r="A276" s="8">
        <v>274</v>
      </c>
      <c r="B276" s="9" t="s">
        <v>10</v>
      </c>
      <c r="C276" s="9" t="str">
        <f>"202207011004"</f>
        <v>202207011004</v>
      </c>
      <c r="D276" s="10" t="s">
        <v>6</v>
      </c>
    </row>
    <row r="277" s="1" customFormat="1" ht="17.8" customHeight="1" spans="1:4">
      <c r="A277" s="8">
        <v>275</v>
      </c>
      <c r="B277" s="9" t="s">
        <v>10</v>
      </c>
      <c r="C277" s="9" t="str">
        <f>"202207011005"</f>
        <v>202207011005</v>
      </c>
      <c r="D277" s="10">
        <v>64.8</v>
      </c>
    </row>
    <row r="278" s="1" customFormat="1" ht="17.8" customHeight="1" spans="1:4">
      <c r="A278" s="8">
        <v>276</v>
      </c>
      <c r="B278" s="9" t="s">
        <v>10</v>
      </c>
      <c r="C278" s="9" t="str">
        <f>"202207011006"</f>
        <v>202207011006</v>
      </c>
      <c r="D278" s="10">
        <v>60</v>
      </c>
    </row>
    <row r="279" s="1" customFormat="1" ht="17.8" customHeight="1" spans="1:4">
      <c r="A279" s="8">
        <v>277</v>
      </c>
      <c r="B279" s="9" t="s">
        <v>10</v>
      </c>
      <c r="C279" s="9" t="str">
        <f>"202207011007"</f>
        <v>202207011007</v>
      </c>
      <c r="D279" s="10">
        <v>63.3</v>
      </c>
    </row>
    <row r="280" s="1" customFormat="1" ht="17.8" customHeight="1" spans="1:4">
      <c r="A280" s="8">
        <v>278</v>
      </c>
      <c r="B280" s="9" t="s">
        <v>10</v>
      </c>
      <c r="C280" s="9" t="str">
        <f>"202207011008"</f>
        <v>202207011008</v>
      </c>
      <c r="D280" s="10">
        <v>56.9</v>
      </c>
    </row>
    <row r="281" s="1" customFormat="1" ht="17.8" customHeight="1" spans="1:4">
      <c r="A281" s="8">
        <v>279</v>
      </c>
      <c r="B281" s="9" t="s">
        <v>10</v>
      </c>
      <c r="C281" s="9" t="str">
        <f>"202207011009"</f>
        <v>202207011009</v>
      </c>
      <c r="D281" s="10">
        <v>60.9</v>
      </c>
    </row>
    <row r="282" s="1" customFormat="1" ht="17.8" customHeight="1" spans="1:4">
      <c r="A282" s="8">
        <v>280</v>
      </c>
      <c r="B282" s="9" t="s">
        <v>10</v>
      </c>
      <c r="C282" s="9" t="str">
        <f>"202207011010"</f>
        <v>202207011010</v>
      </c>
      <c r="D282" s="10" t="s">
        <v>6</v>
      </c>
    </row>
    <row r="283" s="1" customFormat="1" ht="17.8" customHeight="1" spans="1:4">
      <c r="A283" s="8">
        <v>281</v>
      </c>
      <c r="B283" s="9" t="s">
        <v>10</v>
      </c>
      <c r="C283" s="9" t="str">
        <f>"202207011011"</f>
        <v>202207011011</v>
      </c>
      <c r="D283" s="10">
        <v>62.7</v>
      </c>
    </row>
    <row r="284" s="1" customFormat="1" ht="17.8" customHeight="1" spans="1:4">
      <c r="A284" s="8">
        <v>282</v>
      </c>
      <c r="B284" s="9" t="s">
        <v>10</v>
      </c>
      <c r="C284" s="9" t="str">
        <f>"202207011012"</f>
        <v>202207011012</v>
      </c>
      <c r="D284" s="10">
        <v>54.9</v>
      </c>
    </row>
    <row r="285" s="1" customFormat="1" ht="17.8" customHeight="1" spans="1:4">
      <c r="A285" s="8">
        <v>283</v>
      </c>
      <c r="B285" s="9" t="s">
        <v>10</v>
      </c>
      <c r="C285" s="9" t="str">
        <f>"202207011013"</f>
        <v>202207011013</v>
      </c>
      <c r="D285" s="10">
        <v>47.3</v>
      </c>
    </row>
    <row r="286" s="1" customFormat="1" ht="17.8" customHeight="1" spans="1:4">
      <c r="A286" s="8">
        <v>284</v>
      </c>
      <c r="B286" s="9" t="s">
        <v>10</v>
      </c>
      <c r="C286" s="9" t="str">
        <f>"202207011014"</f>
        <v>202207011014</v>
      </c>
      <c r="D286" s="10">
        <v>56.1</v>
      </c>
    </row>
    <row r="287" s="1" customFormat="1" ht="17.8" customHeight="1" spans="1:4">
      <c r="A287" s="8">
        <v>285</v>
      </c>
      <c r="B287" s="9" t="s">
        <v>10</v>
      </c>
      <c r="C287" s="9" t="str">
        <f>"202207011015"</f>
        <v>202207011015</v>
      </c>
      <c r="D287" s="10">
        <v>64.6</v>
      </c>
    </row>
    <row r="288" s="1" customFormat="1" ht="17.8" customHeight="1" spans="1:4">
      <c r="A288" s="8">
        <v>286</v>
      </c>
      <c r="B288" s="9" t="s">
        <v>10</v>
      </c>
      <c r="C288" s="9" t="str">
        <f>"202207011016"</f>
        <v>202207011016</v>
      </c>
      <c r="D288" s="10">
        <v>68.3</v>
      </c>
    </row>
    <row r="289" s="1" customFormat="1" ht="17.8" customHeight="1" spans="1:4">
      <c r="A289" s="8">
        <v>287</v>
      </c>
      <c r="B289" s="9" t="s">
        <v>10</v>
      </c>
      <c r="C289" s="9" t="str">
        <f>"202207011017"</f>
        <v>202207011017</v>
      </c>
      <c r="D289" s="10">
        <v>62.1</v>
      </c>
    </row>
    <row r="290" s="1" customFormat="1" ht="17.8" customHeight="1" spans="1:4">
      <c r="A290" s="8">
        <v>288</v>
      </c>
      <c r="B290" s="9" t="s">
        <v>10</v>
      </c>
      <c r="C290" s="9" t="str">
        <f>"202207011018"</f>
        <v>202207011018</v>
      </c>
      <c r="D290" s="10" t="s">
        <v>6</v>
      </c>
    </row>
    <row r="291" s="1" customFormat="1" ht="17.8" customHeight="1" spans="1:4">
      <c r="A291" s="8">
        <v>289</v>
      </c>
      <c r="B291" s="9" t="s">
        <v>10</v>
      </c>
      <c r="C291" s="9" t="str">
        <f>"202207011019"</f>
        <v>202207011019</v>
      </c>
      <c r="D291" s="10">
        <v>51.6</v>
      </c>
    </row>
    <row r="292" s="1" customFormat="1" ht="17.8" customHeight="1" spans="1:4">
      <c r="A292" s="8">
        <v>290</v>
      </c>
      <c r="B292" s="9" t="s">
        <v>10</v>
      </c>
      <c r="C292" s="9" t="str">
        <f>"202207011020"</f>
        <v>202207011020</v>
      </c>
      <c r="D292" s="10" t="s">
        <v>6</v>
      </c>
    </row>
    <row r="293" s="1" customFormat="1" ht="17.8" customHeight="1" spans="1:4">
      <c r="A293" s="8">
        <v>291</v>
      </c>
      <c r="B293" s="9" t="s">
        <v>10</v>
      </c>
      <c r="C293" s="9" t="str">
        <f>"202207011021"</f>
        <v>202207011021</v>
      </c>
      <c r="D293" s="10">
        <v>58.6</v>
      </c>
    </row>
    <row r="294" s="1" customFormat="1" ht="17.8" customHeight="1" spans="1:4">
      <c r="A294" s="8">
        <v>292</v>
      </c>
      <c r="B294" s="9" t="s">
        <v>10</v>
      </c>
      <c r="C294" s="9" t="str">
        <f>"202207011022"</f>
        <v>202207011022</v>
      </c>
      <c r="D294" s="10">
        <v>59.6</v>
      </c>
    </row>
    <row r="295" s="1" customFormat="1" ht="17.8" customHeight="1" spans="1:4">
      <c r="A295" s="8">
        <v>293</v>
      </c>
      <c r="B295" s="9" t="s">
        <v>10</v>
      </c>
      <c r="C295" s="9" t="str">
        <f>"202207011023"</f>
        <v>202207011023</v>
      </c>
      <c r="D295" s="10">
        <v>72.3</v>
      </c>
    </row>
    <row r="296" s="1" customFormat="1" ht="17.8" customHeight="1" spans="1:4">
      <c r="A296" s="8">
        <v>294</v>
      </c>
      <c r="B296" s="9" t="s">
        <v>10</v>
      </c>
      <c r="C296" s="9" t="str">
        <f>"202207011024"</f>
        <v>202207011024</v>
      </c>
      <c r="D296" s="10" t="s">
        <v>6</v>
      </c>
    </row>
    <row r="297" s="1" customFormat="1" ht="17.8" customHeight="1" spans="1:4">
      <c r="A297" s="8">
        <v>295</v>
      </c>
      <c r="B297" s="9" t="s">
        <v>10</v>
      </c>
      <c r="C297" s="9" t="str">
        <f>"202207011025"</f>
        <v>202207011025</v>
      </c>
      <c r="D297" s="10" t="s">
        <v>6</v>
      </c>
    </row>
    <row r="298" s="1" customFormat="1" ht="17.8" customHeight="1" spans="1:4">
      <c r="A298" s="8">
        <v>296</v>
      </c>
      <c r="B298" s="9" t="s">
        <v>10</v>
      </c>
      <c r="C298" s="9" t="str">
        <f>"202207011026"</f>
        <v>202207011026</v>
      </c>
      <c r="D298" s="10">
        <v>69.4</v>
      </c>
    </row>
    <row r="299" s="1" customFormat="1" ht="17.8" customHeight="1" spans="1:4">
      <c r="A299" s="8">
        <v>297</v>
      </c>
      <c r="B299" s="9" t="s">
        <v>10</v>
      </c>
      <c r="C299" s="9" t="str">
        <f>"202207011027"</f>
        <v>202207011027</v>
      </c>
      <c r="D299" s="10">
        <v>51.2</v>
      </c>
    </row>
    <row r="300" s="1" customFormat="1" ht="17.8" customHeight="1" spans="1:4">
      <c r="A300" s="8">
        <v>298</v>
      </c>
      <c r="B300" s="9" t="s">
        <v>10</v>
      </c>
      <c r="C300" s="9" t="str">
        <f>"202207011028"</f>
        <v>202207011028</v>
      </c>
      <c r="D300" s="10">
        <v>59.3</v>
      </c>
    </row>
    <row r="301" s="1" customFormat="1" ht="17.8" customHeight="1" spans="1:4">
      <c r="A301" s="8">
        <v>299</v>
      </c>
      <c r="B301" s="9" t="s">
        <v>10</v>
      </c>
      <c r="C301" s="9" t="str">
        <f>"202207011029"</f>
        <v>202207011029</v>
      </c>
      <c r="D301" s="10">
        <v>49</v>
      </c>
    </row>
    <row r="302" s="1" customFormat="1" ht="17.8" customHeight="1" spans="1:4">
      <c r="A302" s="8">
        <v>300</v>
      </c>
      <c r="B302" s="9" t="s">
        <v>10</v>
      </c>
      <c r="C302" s="9" t="str">
        <f>"202207011030"</f>
        <v>202207011030</v>
      </c>
      <c r="D302" s="10">
        <v>63.4</v>
      </c>
    </row>
    <row r="303" s="1" customFormat="1" ht="17.8" customHeight="1" spans="1:4">
      <c r="A303" s="8">
        <v>301</v>
      </c>
      <c r="B303" s="9" t="s">
        <v>10</v>
      </c>
      <c r="C303" s="9" t="str">
        <f>"202207011101"</f>
        <v>202207011101</v>
      </c>
      <c r="D303" s="10">
        <v>68.8</v>
      </c>
    </row>
    <row r="304" s="1" customFormat="1" ht="17.8" customHeight="1" spans="1:4">
      <c r="A304" s="8">
        <v>302</v>
      </c>
      <c r="B304" s="9" t="s">
        <v>10</v>
      </c>
      <c r="C304" s="9" t="str">
        <f>"202207011102"</f>
        <v>202207011102</v>
      </c>
      <c r="D304" s="10">
        <v>65.7</v>
      </c>
    </row>
    <row r="305" s="1" customFormat="1" ht="17.8" customHeight="1" spans="1:4">
      <c r="A305" s="8">
        <v>303</v>
      </c>
      <c r="B305" s="9" t="s">
        <v>10</v>
      </c>
      <c r="C305" s="9" t="str">
        <f>"202207011103"</f>
        <v>202207011103</v>
      </c>
      <c r="D305" s="10">
        <v>67.7</v>
      </c>
    </row>
    <row r="306" s="1" customFormat="1" ht="17.8" customHeight="1" spans="1:4">
      <c r="A306" s="8">
        <v>304</v>
      </c>
      <c r="B306" s="9" t="s">
        <v>10</v>
      </c>
      <c r="C306" s="9" t="str">
        <f>"202207011104"</f>
        <v>202207011104</v>
      </c>
      <c r="D306" s="10">
        <v>57.9</v>
      </c>
    </row>
    <row r="307" s="1" customFormat="1" ht="17.8" customHeight="1" spans="1:4">
      <c r="A307" s="8">
        <v>305</v>
      </c>
      <c r="B307" s="9" t="s">
        <v>10</v>
      </c>
      <c r="C307" s="9" t="str">
        <f>"202207011105"</f>
        <v>202207011105</v>
      </c>
      <c r="D307" s="10" t="s">
        <v>6</v>
      </c>
    </row>
    <row r="308" s="1" customFormat="1" ht="17.8" customHeight="1" spans="1:4">
      <c r="A308" s="8">
        <v>306</v>
      </c>
      <c r="B308" s="9" t="s">
        <v>10</v>
      </c>
      <c r="C308" s="9" t="str">
        <f>"202207011106"</f>
        <v>202207011106</v>
      </c>
      <c r="D308" s="10">
        <v>41.2</v>
      </c>
    </row>
    <row r="309" s="1" customFormat="1" ht="17.8" customHeight="1" spans="1:4">
      <c r="A309" s="8">
        <v>307</v>
      </c>
      <c r="B309" s="9" t="s">
        <v>10</v>
      </c>
      <c r="C309" s="9" t="str">
        <f>"202207011107"</f>
        <v>202207011107</v>
      </c>
      <c r="D309" s="10">
        <v>59.8</v>
      </c>
    </row>
    <row r="310" s="1" customFormat="1" ht="17.8" customHeight="1" spans="1:4">
      <c r="A310" s="8">
        <v>308</v>
      </c>
      <c r="B310" s="9" t="s">
        <v>10</v>
      </c>
      <c r="C310" s="9" t="str">
        <f>"202207011108"</f>
        <v>202207011108</v>
      </c>
      <c r="D310" s="10" t="s">
        <v>6</v>
      </c>
    </row>
    <row r="311" s="1" customFormat="1" ht="17.8" customHeight="1" spans="1:4">
      <c r="A311" s="8">
        <v>309</v>
      </c>
      <c r="B311" s="9" t="s">
        <v>10</v>
      </c>
      <c r="C311" s="9" t="str">
        <f>"202207011109"</f>
        <v>202207011109</v>
      </c>
      <c r="D311" s="10" t="s">
        <v>6</v>
      </c>
    </row>
    <row r="312" s="1" customFormat="1" ht="17.8" customHeight="1" spans="1:4">
      <c r="A312" s="8">
        <v>310</v>
      </c>
      <c r="B312" s="9" t="s">
        <v>10</v>
      </c>
      <c r="C312" s="9" t="str">
        <f>"202207011110"</f>
        <v>202207011110</v>
      </c>
      <c r="D312" s="10" t="s">
        <v>6</v>
      </c>
    </row>
    <row r="313" s="1" customFormat="1" ht="17.8" customHeight="1" spans="1:4">
      <c r="A313" s="8">
        <v>311</v>
      </c>
      <c r="B313" s="9" t="s">
        <v>10</v>
      </c>
      <c r="C313" s="9" t="str">
        <f>"202207011111"</f>
        <v>202207011111</v>
      </c>
      <c r="D313" s="10" t="s">
        <v>6</v>
      </c>
    </row>
    <row r="314" s="1" customFormat="1" ht="17.8" customHeight="1" spans="1:4">
      <c r="A314" s="8">
        <v>312</v>
      </c>
      <c r="B314" s="9" t="s">
        <v>10</v>
      </c>
      <c r="C314" s="9" t="str">
        <f>"202207011112"</f>
        <v>202207011112</v>
      </c>
      <c r="D314" s="10">
        <v>58.2</v>
      </c>
    </row>
    <row r="315" s="1" customFormat="1" ht="17.8" customHeight="1" spans="1:4">
      <c r="A315" s="8">
        <v>313</v>
      </c>
      <c r="B315" s="9" t="s">
        <v>10</v>
      </c>
      <c r="C315" s="9" t="str">
        <f>"202207011113"</f>
        <v>202207011113</v>
      </c>
      <c r="D315" s="10" t="s">
        <v>6</v>
      </c>
    </row>
    <row r="316" s="1" customFormat="1" ht="17.8" customHeight="1" spans="1:4">
      <c r="A316" s="8">
        <v>314</v>
      </c>
      <c r="B316" s="9" t="s">
        <v>10</v>
      </c>
      <c r="C316" s="9" t="str">
        <f>"202207011114"</f>
        <v>202207011114</v>
      </c>
      <c r="D316" s="10" t="s">
        <v>6</v>
      </c>
    </row>
    <row r="317" s="1" customFormat="1" ht="17.8" customHeight="1" spans="1:4">
      <c r="A317" s="8">
        <v>315</v>
      </c>
      <c r="B317" s="9" t="s">
        <v>10</v>
      </c>
      <c r="C317" s="9" t="str">
        <f>"202207011115"</f>
        <v>202207011115</v>
      </c>
      <c r="D317" s="10">
        <v>53.6</v>
      </c>
    </row>
    <row r="318" s="1" customFormat="1" ht="17.8" customHeight="1" spans="1:4">
      <c r="A318" s="8">
        <v>316</v>
      </c>
      <c r="B318" s="9" t="s">
        <v>10</v>
      </c>
      <c r="C318" s="9" t="str">
        <f>"202207011116"</f>
        <v>202207011116</v>
      </c>
      <c r="D318" s="10">
        <v>47.1</v>
      </c>
    </row>
    <row r="319" s="1" customFormat="1" ht="17.8" customHeight="1" spans="1:4">
      <c r="A319" s="8">
        <v>317</v>
      </c>
      <c r="B319" s="9" t="s">
        <v>10</v>
      </c>
      <c r="C319" s="9" t="str">
        <f>"202207011117"</f>
        <v>202207011117</v>
      </c>
      <c r="D319" s="10">
        <v>63.9</v>
      </c>
    </row>
    <row r="320" s="1" customFormat="1" ht="17.8" customHeight="1" spans="1:4">
      <c r="A320" s="8">
        <v>318</v>
      </c>
      <c r="B320" s="9" t="s">
        <v>10</v>
      </c>
      <c r="C320" s="9" t="str">
        <f>"202207011118"</f>
        <v>202207011118</v>
      </c>
      <c r="D320" s="10">
        <v>52.1</v>
      </c>
    </row>
    <row r="321" s="1" customFormat="1" ht="17.8" customHeight="1" spans="1:4">
      <c r="A321" s="8">
        <v>319</v>
      </c>
      <c r="B321" s="9" t="s">
        <v>10</v>
      </c>
      <c r="C321" s="9" t="str">
        <f>"202207011119"</f>
        <v>202207011119</v>
      </c>
      <c r="D321" s="10">
        <v>52.4</v>
      </c>
    </row>
    <row r="322" s="1" customFormat="1" ht="17.8" customHeight="1" spans="1:4">
      <c r="A322" s="8">
        <v>320</v>
      </c>
      <c r="B322" s="9" t="s">
        <v>10</v>
      </c>
      <c r="C322" s="9" t="str">
        <f>"202207011120"</f>
        <v>202207011120</v>
      </c>
      <c r="D322" s="10">
        <v>49.1</v>
      </c>
    </row>
    <row r="323" s="1" customFormat="1" ht="17.8" customHeight="1" spans="1:4">
      <c r="A323" s="8">
        <v>321</v>
      </c>
      <c r="B323" s="9" t="s">
        <v>10</v>
      </c>
      <c r="C323" s="9" t="str">
        <f>"202207011121"</f>
        <v>202207011121</v>
      </c>
      <c r="D323" s="10">
        <v>54.2</v>
      </c>
    </row>
    <row r="324" s="1" customFormat="1" ht="17.8" customHeight="1" spans="1:4">
      <c r="A324" s="8">
        <v>322</v>
      </c>
      <c r="B324" s="9" t="s">
        <v>10</v>
      </c>
      <c r="C324" s="9" t="str">
        <f>"202207011122"</f>
        <v>202207011122</v>
      </c>
      <c r="D324" s="10" t="s">
        <v>6</v>
      </c>
    </row>
    <row r="325" s="1" customFormat="1" ht="17.8" customHeight="1" spans="1:4">
      <c r="A325" s="8">
        <v>323</v>
      </c>
      <c r="B325" s="9" t="s">
        <v>10</v>
      </c>
      <c r="C325" s="9" t="str">
        <f>"202207011123"</f>
        <v>202207011123</v>
      </c>
      <c r="D325" s="10" t="s">
        <v>6</v>
      </c>
    </row>
    <row r="326" s="1" customFormat="1" ht="17.8" customHeight="1" spans="1:4">
      <c r="A326" s="8">
        <v>324</v>
      </c>
      <c r="B326" s="9" t="s">
        <v>10</v>
      </c>
      <c r="C326" s="9" t="str">
        <f>"202207011124"</f>
        <v>202207011124</v>
      </c>
      <c r="D326" s="10">
        <v>58.3</v>
      </c>
    </row>
    <row r="327" s="1" customFormat="1" ht="17.8" customHeight="1" spans="1:4">
      <c r="A327" s="8">
        <v>325</v>
      </c>
      <c r="B327" s="9" t="s">
        <v>10</v>
      </c>
      <c r="C327" s="9" t="str">
        <f>"202207011125"</f>
        <v>202207011125</v>
      </c>
      <c r="D327" s="10">
        <v>57.6</v>
      </c>
    </row>
    <row r="328" s="1" customFormat="1" ht="17.8" customHeight="1" spans="1:4">
      <c r="A328" s="8">
        <v>326</v>
      </c>
      <c r="B328" s="9" t="s">
        <v>10</v>
      </c>
      <c r="C328" s="9" t="str">
        <f>"202207011126"</f>
        <v>202207011126</v>
      </c>
      <c r="D328" s="10">
        <v>36.8</v>
      </c>
    </row>
    <row r="329" s="1" customFormat="1" ht="17.8" customHeight="1" spans="1:4">
      <c r="A329" s="8">
        <v>327</v>
      </c>
      <c r="B329" s="9" t="s">
        <v>10</v>
      </c>
      <c r="C329" s="9" t="str">
        <f>"202207011127"</f>
        <v>202207011127</v>
      </c>
      <c r="D329" s="10" t="s">
        <v>6</v>
      </c>
    </row>
    <row r="330" s="1" customFormat="1" ht="17.8" customHeight="1" spans="1:4">
      <c r="A330" s="8">
        <v>328</v>
      </c>
      <c r="B330" s="9" t="s">
        <v>10</v>
      </c>
      <c r="C330" s="9" t="str">
        <f>"202207011128"</f>
        <v>202207011128</v>
      </c>
      <c r="D330" s="10">
        <v>59.5</v>
      </c>
    </row>
    <row r="331" s="1" customFormat="1" ht="17.8" customHeight="1" spans="1:4">
      <c r="A331" s="8">
        <v>329</v>
      </c>
      <c r="B331" s="9" t="s">
        <v>10</v>
      </c>
      <c r="C331" s="9" t="str">
        <f>"202207011129"</f>
        <v>202207011129</v>
      </c>
      <c r="D331" s="10">
        <v>54.2</v>
      </c>
    </row>
    <row r="332" s="1" customFormat="1" ht="17.8" customHeight="1" spans="1:4">
      <c r="A332" s="8">
        <v>330</v>
      </c>
      <c r="B332" s="9" t="s">
        <v>10</v>
      </c>
      <c r="C332" s="9" t="str">
        <f>"202207011130"</f>
        <v>202207011130</v>
      </c>
      <c r="D332" s="10">
        <v>63.2</v>
      </c>
    </row>
    <row r="333" s="1" customFormat="1" ht="17.8" customHeight="1" spans="1:4">
      <c r="A333" s="8">
        <v>331</v>
      </c>
      <c r="B333" s="9" t="s">
        <v>10</v>
      </c>
      <c r="C333" s="9" t="str">
        <f>"202207011201"</f>
        <v>202207011201</v>
      </c>
      <c r="D333" s="10">
        <v>64.1</v>
      </c>
    </row>
    <row r="334" s="1" customFormat="1" ht="17.8" customHeight="1" spans="1:4">
      <c r="A334" s="8">
        <v>332</v>
      </c>
      <c r="B334" s="9" t="s">
        <v>10</v>
      </c>
      <c r="C334" s="9" t="str">
        <f>"202207011202"</f>
        <v>202207011202</v>
      </c>
      <c r="D334" s="10" t="s">
        <v>6</v>
      </c>
    </row>
    <row r="335" s="1" customFormat="1" ht="17.8" customHeight="1" spans="1:4">
      <c r="A335" s="8">
        <v>333</v>
      </c>
      <c r="B335" s="9" t="s">
        <v>10</v>
      </c>
      <c r="C335" s="9" t="str">
        <f>"202207011203"</f>
        <v>202207011203</v>
      </c>
      <c r="D335" s="10" t="s">
        <v>6</v>
      </c>
    </row>
    <row r="336" s="1" customFormat="1" ht="17.8" customHeight="1" spans="1:4">
      <c r="A336" s="8">
        <v>334</v>
      </c>
      <c r="B336" s="9" t="s">
        <v>10</v>
      </c>
      <c r="C336" s="9" t="str">
        <f>"202207011204"</f>
        <v>202207011204</v>
      </c>
      <c r="D336" s="10">
        <v>61.3</v>
      </c>
    </row>
    <row r="337" s="1" customFormat="1" ht="17.8" customHeight="1" spans="1:4">
      <c r="A337" s="8">
        <v>335</v>
      </c>
      <c r="B337" s="9" t="s">
        <v>10</v>
      </c>
      <c r="C337" s="9" t="str">
        <f>"202207011205"</f>
        <v>202207011205</v>
      </c>
      <c r="D337" s="10">
        <v>47.6</v>
      </c>
    </row>
    <row r="338" s="1" customFormat="1" ht="17.8" customHeight="1" spans="1:4">
      <c r="A338" s="8">
        <v>336</v>
      </c>
      <c r="B338" s="9" t="s">
        <v>10</v>
      </c>
      <c r="C338" s="9" t="str">
        <f>"202207011206"</f>
        <v>202207011206</v>
      </c>
      <c r="D338" s="10">
        <v>42</v>
      </c>
    </row>
    <row r="339" s="1" customFormat="1" ht="17.8" customHeight="1" spans="1:4">
      <c r="A339" s="8">
        <v>337</v>
      </c>
      <c r="B339" s="9" t="s">
        <v>10</v>
      </c>
      <c r="C339" s="9" t="str">
        <f>"202207011207"</f>
        <v>202207011207</v>
      </c>
      <c r="D339" s="10" t="s">
        <v>6</v>
      </c>
    </row>
    <row r="340" s="1" customFormat="1" ht="17.8" customHeight="1" spans="1:4">
      <c r="A340" s="8">
        <v>338</v>
      </c>
      <c r="B340" s="9" t="s">
        <v>10</v>
      </c>
      <c r="C340" s="9" t="str">
        <f>"202207011208"</f>
        <v>202207011208</v>
      </c>
      <c r="D340" s="10">
        <v>61.2</v>
      </c>
    </row>
    <row r="341" s="1" customFormat="1" ht="17.8" customHeight="1" spans="1:4">
      <c r="A341" s="8">
        <v>339</v>
      </c>
      <c r="B341" s="9" t="s">
        <v>10</v>
      </c>
      <c r="C341" s="9" t="str">
        <f>"202207011209"</f>
        <v>202207011209</v>
      </c>
      <c r="D341" s="10">
        <v>44.7</v>
      </c>
    </row>
    <row r="342" s="1" customFormat="1" ht="17.8" customHeight="1" spans="1:4">
      <c r="A342" s="8">
        <v>340</v>
      </c>
      <c r="B342" s="9" t="s">
        <v>10</v>
      </c>
      <c r="C342" s="9" t="str">
        <f>"202207011210"</f>
        <v>202207011210</v>
      </c>
      <c r="D342" s="10" t="s">
        <v>6</v>
      </c>
    </row>
    <row r="343" s="1" customFormat="1" ht="17.8" customHeight="1" spans="1:4">
      <c r="A343" s="8">
        <v>341</v>
      </c>
      <c r="B343" s="9" t="s">
        <v>10</v>
      </c>
      <c r="C343" s="9" t="str">
        <f>"202207011211"</f>
        <v>202207011211</v>
      </c>
      <c r="D343" s="10">
        <v>58.2</v>
      </c>
    </row>
    <row r="344" s="1" customFormat="1" ht="17.8" customHeight="1" spans="1:4">
      <c r="A344" s="8">
        <v>342</v>
      </c>
      <c r="B344" s="9" t="s">
        <v>10</v>
      </c>
      <c r="C344" s="9" t="str">
        <f>"202207011212"</f>
        <v>202207011212</v>
      </c>
      <c r="D344" s="10">
        <v>55</v>
      </c>
    </row>
    <row r="345" s="1" customFormat="1" ht="17.8" customHeight="1" spans="1:4">
      <c r="A345" s="8">
        <v>343</v>
      </c>
      <c r="B345" s="9" t="s">
        <v>10</v>
      </c>
      <c r="C345" s="9" t="str">
        <f>"202207011213"</f>
        <v>202207011213</v>
      </c>
      <c r="D345" s="10">
        <v>46.4</v>
      </c>
    </row>
    <row r="346" s="1" customFormat="1" ht="17.8" customHeight="1" spans="1:4">
      <c r="A346" s="8">
        <v>344</v>
      </c>
      <c r="B346" s="9" t="s">
        <v>10</v>
      </c>
      <c r="C346" s="9" t="str">
        <f>"202207011214"</f>
        <v>202207011214</v>
      </c>
      <c r="D346" s="10">
        <v>52.2</v>
      </c>
    </row>
    <row r="347" s="1" customFormat="1" ht="17.8" customHeight="1" spans="1:4">
      <c r="A347" s="8">
        <v>345</v>
      </c>
      <c r="B347" s="9" t="s">
        <v>10</v>
      </c>
      <c r="C347" s="9" t="str">
        <f>"202207011215"</f>
        <v>202207011215</v>
      </c>
      <c r="D347" s="10">
        <v>67.6</v>
      </c>
    </row>
    <row r="348" s="1" customFormat="1" ht="17.8" customHeight="1" spans="1:4">
      <c r="A348" s="8">
        <v>346</v>
      </c>
      <c r="B348" s="9" t="s">
        <v>10</v>
      </c>
      <c r="C348" s="9" t="str">
        <f>"202207011216"</f>
        <v>202207011216</v>
      </c>
      <c r="D348" s="10">
        <v>44.1</v>
      </c>
    </row>
    <row r="349" s="1" customFormat="1" ht="17.8" customHeight="1" spans="1:4">
      <c r="A349" s="8">
        <v>347</v>
      </c>
      <c r="B349" s="9" t="s">
        <v>10</v>
      </c>
      <c r="C349" s="9" t="str">
        <f>"202207011217"</f>
        <v>202207011217</v>
      </c>
      <c r="D349" s="10" t="s">
        <v>6</v>
      </c>
    </row>
    <row r="350" s="1" customFormat="1" ht="17.8" customHeight="1" spans="1:4">
      <c r="A350" s="8">
        <v>348</v>
      </c>
      <c r="B350" s="9" t="s">
        <v>10</v>
      </c>
      <c r="C350" s="9" t="str">
        <f>"202207011218"</f>
        <v>202207011218</v>
      </c>
      <c r="D350" s="10">
        <v>44.8</v>
      </c>
    </row>
    <row r="351" s="1" customFormat="1" ht="17.8" customHeight="1" spans="1:4">
      <c r="A351" s="8">
        <v>349</v>
      </c>
      <c r="B351" s="9" t="s">
        <v>10</v>
      </c>
      <c r="C351" s="9" t="str">
        <f>"202207011219"</f>
        <v>202207011219</v>
      </c>
      <c r="D351" s="10" t="s">
        <v>6</v>
      </c>
    </row>
    <row r="352" s="1" customFormat="1" ht="17.8" customHeight="1" spans="1:4">
      <c r="A352" s="8">
        <v>350</v>
      </c>
      <c r="B352" s="9" t="s">
        <v>10</v>
      </c>
      <c r="C352" s="9" t="str">
        <f>"202207011220"</f>
        <v>202207011220</v>
      </c>
      <c r="D352" s="10">
        <v>76.4</v>
      </c>
    </row>
    <row r="353" s="1" customFormat="1" ht="17.8" customHeight="1" spans="1:4">
      <c r="A353" s="8">
        <v>351</v>
      </c>
      <c r="B353" s="9" t="s">
        <v>10</v>
      </c>
      <c r="C353" s="9" t="str">
        <f>"202207011221"</f>
        <v>202207011221</v>
      </c>
      <c r="D353" s="10" t="s">
        <v>6</v>
      </c>
    </row>
    <row r="354" s="1" customFormat="1" ht="17.8" customHeight="1" spans="1:4">
      <c r="A354" s="8">
        <v>352</v>
      </c>
      <c r="B354" s="9" t="s">
        <v>10</v>
      </c>
      <c r="C354" s="9" t="str">
        <f>"202207011222"</f>
        <v>202207011222</v>
      </c>
      <c r="D354" s="10">
        <v>47.1</v>
      </c>
    </row>
    <row r="355" s="1" customFormat="1" ht="17.8" customHeight="1" spans="1:4">
      <c r="A355" s="8">
        <v>353</v>
      </c>
      <c r="B355" s="9" t="s">
        <v>10</v>
      </c>
      <c r="C355" s="9" t="str">
        <f>"202207011223"</f>
        <v>202207011223</v>
      </c>
      <c r="D355" s="10">
        <v>60.8</v>
      </c>
    </row>
    <row r="356" s="1" customFormat="1" ht="17.8" customHeight="1" spans="1:4">
      <c r="A356" s="8">
        <v>354</v>
      </c>
      <c r="B356" s="9" t="s">
        <v>10</v>
      </c>
      <c r="C356" s="9" t="str">
        <f>"202207011224"</f>
        <v>202207011224</v>
      </c>
      <c r="D356" s="10" t="s">
        <v>6</v>
      </c>
    </row>
    <row r="357" s="1" customFormat="1" ht="17.8" customHeight="1" spans="1:4">
      <c r="A357" s="8">
        <v>355</v>
      </c>
      <c r="B357" s="9" t="s">
        <v>10</v>
      </c>
      <c r="C357" s="9" t="str">
        <f>"202207011225"</f>
        <v>202207011225</v>
      </c>
      <c r="D357" s="10" t="s">
        <v>6</v>
      </c>
    </row>
    <row r="358" s="1" customFormat="1" ht="17.8" customHeight="1" spans="1:4">
      <c r="A358" s="8">
        <v>356</v>
      </c>
      <c r="B358" s="9" t="s">
        <v>10</v>
      </c>
      <c r="C358" s="9" t="str">
        <f>"202207011226"</f>
        <v>202207011226</v>
      </c>
      <c r="D358" s="10">
        <v>52.7</v>
      </c>
    </row>
    <row r="359" s="1" customFormat="1" ht="17.8" customHeight="1" spans="1:4">
      <c r="A359" s="8">
        <v>357</v>
      </c>
      <c r="B359" s="9" t="s">
        <v>10</v>
      </c>
      <c r="C359" s="9" t="str">
        <f>"202207011227"</f>
        <v>202207011227</v>
      </c>
      <c r="D359" s="10">
        <v>57.9</v>
      </c>
    </row>
    <row r="360" s="1" customFormat="1" ht="17.8" customHeight="1" spans="1:4">
      <c r="A360" s="8">
        <v>358</v>
      </c>
      <c r="B360" s="9" t="s">
        <v>10</v>
      </c>
      <c r="C360" s="9" t="str">
        <f>"202207011228"</f>
        <v>202207011228</v>
      </c>
      <c r="D360" s="10">
        <v>61.3</v>
      </c>
    </row>
    <row r="361" s="1" customFormat="1" ht="17.8" customHeight="1" spans="1:4">
      <c r="A361" s="8">
        <v>359</v>
      </c>
      <c r="B361" s="9" t="s">
        <v>10</v>
      </c>
      <c r="C361" s="9" t="str">
        <f>"202207011229"</f>
        <v>202207011229</v>
      </c>
      <c r="D361" s="10" t="s">
        <v>6</v>
      </c>
    </row>
    <row r="362" s="1" customFormat="1" ht="17.8" customHeight="1" spans="1:4">
      <c r="A362" s="8">
        <v>360</v>
      </c>
      <c r="B362" s="9" t="s">
        <v>10</v>
      </c>
      <c r="C362" s="9" t="str">
        <f>"202207011230"</f>
        <v>202207011230</v>
      </c>
      <c r="D362" s="10">
        <v>42.5</v>
      </c>
    </row>
    <row r="363" s="1" customFormat="1" ht="17.8" customHeight="1" spans="1:4">
      <c r="A363" s="8">
        <v>361</v>
      </c>
      <c r="B363" s="9" t="s">
        <v>10</v>
      </c>
      <c r="C363" s="9" t="str">
        <f>"202207011301"</f>
        <v>202207011301</v>
      </c>
      <c r="D363" s="10" t="s">
        <v>6</v>
      </c>
    </row>
    <row r="364" s="1" customFormat="1" ht="17.8" customHeight="1" spans="1:4">
      <c r="A364" s="8">
        <v>362</v>
      </c>
      <c r="B364" s="9" t="s">
        <v>10</v>
      </c>
      <c r="C364" s="9" t="str">
        <f>"202207011302"</f>
        <v>202207011302</v>
      </c>
      <c r="D364" s="10">
        <v>59.8</v>
      </c>
    </row>
    <row r="365" s="1" customFormat="1" ht="17.8" customHeight="1" spans="1:4">
      <c r="A365" s="8">
        <v>363</v>
      </c>
      <c r="B365" s="9" t="s">
        <v>10</v>
      </c>
      <c r="C365" s="9" t="str">
        <f>"202207011303"</f>
        <v>202207011303</v>
      </c>
      <c r="D365" s="10" t="s">
        <v>6</v>
      </c>
    </row>
    <row r="366" s="1" customFormat="1" ht="17.8" customHeight="1" spans="1:4">
      <c r="A366" s="8">
        <v>364</v>
      </c>
      <c r="B366" s="9" t="s">
        <v>10</v>
      </c>
      <c r="C366" s="9" t="str">
        <f>"202207011304"</f>
        <v>202207011304</v>
      </c>
      <c r="D366" s="10">
        <v>54.8</v>
      </c>
    </row>
    <row r="367" s="1" customFormat="1" ht="17.8" customHeight="1" spans="1:4">
      <c r="A367" s="8">
        <v>365</v>
      </c>
      <c r="B367" s="9" t="s">
        <v>10</v>
      </c>
      <c r="C367" s="9" t="str">
        <f>"202207011305"</f>
        <v>202207011305</v>
      </c>
      <c r="D367" s="10">
        <v>55.1</v>
      </c>
    </row>
    <row r="368" s="1" customFormat="1" ht="17.8" customHeight="1" spans="1:4">
      <c r="A368" s="8">
        <v>366</v>
      </c>
      <c r="B368" s="9" t="s">
        <v>10</v>
      </c>
      <c r="C368" s="9" t="str">
        <f>"202207011306"</f>
        <v>202207011306</v>
      </c>
      <c r="D368" s="10">
        <v>63.2</v>
      </c>
    </row>
    <row r="369" s="1" customFormat="1" ht="17.8" customHeight="1" spans="1:4">
      <c r="A369" s="8">
        <v>367</v>
      </c>
      <c r="B369" s="9" t="s">
        <v>10</v>
      </c>
      <c r="C369" s="9" t="str">
        <f>"202207011307"</f>
        <v>202207011307</v>
      </c>
      <c r="D369" s="10">
        <v>52.5</v>
      </c>
    </row>
    <row r="370" s="1" customFormat="1" ht="17.8" customHeight="1" spans="1:4">
      <c r="A370" s="8">
        <v>368</v>
      </c>
      <c r="B370" s="9" t="s">
        <v>10</v>
      </c>
      <c r="C370" s="9" t="str">
        <f>"202207011308"</f>
        <v>202207011308</v>
      </c>
      <c r="D370" s="10">
        <v>55.7</v>
      </c>
    </row>
    <row r="371" s="1" customFormat="1" ht="17.8" customHeight="1" spans="1:4">
      <c r="A371" s="8">
        <v>369</v>
      </c>
      <c r="B371" s="9" t="s">
        <v>10</v>
      </c>
      <c r="C371" s="9" t="str">
        <f>"202207011309"</f>
        <v>202207011309</v>
      </c>
      <c r="D371" s="10">
        <v>66.8</v>
      </c>
    </row>
    <row r="372" s="1" customFormat="1" ht="17.8" customHeight="1" spans="1:4">
      <c r="A372" s="8">
        <v>370</v>
      </c>
      <c r="B372" s="9" t="s">
        <v>10</v>
      </c>
      <c r="C372" s="9" t="str">
        <f>"202207011310"</f>
        <v>202207011310</v>
      </c>
      <c r="D372" s="10">
        <v>53.7</v>
      </c>
    </row>
    <row r="373" s="1" customFormat="1" ht="17.8" customHeight="1" spans="1:4">
      <c r="A373" s="8">
        <v>371</v>
      </c>
      <c r="B373" s="9" t="s">
        <v>10</v>
      </c>
      <c r="C373" s="9" t="str">
        <f>"202207011311"</f>
        <v>202207011311</v>
      </c>
      <c r="D373" s="10">
        <v>46.7</v>
      </c>
    </row>
    <row r="374" s="1" customFormat="1" ht="17.8" customHeight="1" spans="1:4">
      <c r="A374" s="8">
        <v>372</v>
      </c>
      <c r="B374" s="9" t="s">
        <v>10</v>
      </c>
      <c r="C374" s="9" t="str">
        <f>"202207011312"</f>
        <v>202207011312</v>
      </c>
      <c r="D374" s="10">
        <v>57</v>
      </c>
    </row>
    <row r="375" s="1" customFormat="1" ht="17.8" customHeight="1" spans="1:4">
      <c r="A375" s="8">
        <v>373</v>
      </c>
      <c r="B375" s="9" t="s">
        <v>10</v>
      </c>
      <c r="C375" s="9" t="str">
        <f>"202207011313"</f>
        <v>202207011313</v>
      </c>
      <c r="D375" s="10">
        <v>46</v>
      </c>
    </row>
    <row r="376" s="1" customFormat="1" ht="17.8" customHeight="1" spans="1:4">
      <c r="A376" s="8">
        <v>374</v>
      </c>
      <c r="B376" s="9" t="s">
        <v>10</v>
      </c>
      <c r="C376" s="9" t="str">
        <f>"202207011314"</f>
        <v>202207011314</v>
      </c>
      <c r="D376" s="10">
        <v>50.6</v>
      </c>
    </row>
    <row r="377" s="1" customFormat="1" ht="17.8" customHeight="1" spans="1:4">
      <c r="A377" s="8">
        <v>375</v>
      </c>
      <c r="B377" s="9" t="s">
        <v>10</v>
      </c>
      <c r="C377" s="9" t="str">
        <f>"202207011315"</f>
        <v>202207011315</v>
      </c>
      <c r="D377" s="10">
        <v>51.6</v>
      </c>
    </row>
    <row r="378" s="1" customFormat="1" ht="17.8" customHeight="1" spans="1:4">
      <c r="A378" s="8">
        <v>376</v>
      </c>
      <c r="B378" s="9" t="s">
        <v>10</v>
      </c>
      <c r="C378" s="9" t="str">
        <f>"202207011316"</f>
        <v>202207011316</v>
      </c>
      <c r="D378" s="10">
        <v>70.1</v>
      </c>
    </row>
    <row r="379" s="1" customFormat="1" ht="17.8" customHeight="1" spans="1:4">
      <c r="A379" s="8">
        <v>377</v>
      </c>
      <c r="B379" s="9" t="s">
        <v>10</v>
      </c>
      <c r="C379" s="9" t="str">
        <f>"202207011317"</f>
        <v>202207011317</v>
      </c>
      <c r="D379" s="10">
        <v>67</v>
      </c>
    </row>
    <row r="380" s="1" customFormat="1" ht="17.8" customHeight="1" spans="1:4">
      <c r="A380" s="8">
        <v>378</v>
      </c>
      <c r="B380" s="9" t="s">
        <v>10</v>
      </c>
      <c r="C380" s="9" t="str">
        <f>"202207011318"</f>
        <v>202207011318</v>
      </c>
      <c r="D380" s="10">
        <v>56.7</v>
      </c>
    </row>
    <row r="381" s="1" customFormat="1" ht="17.8" customHeight="1" spans="1:4">
      <c r="A381" s="8">
        <v>379</v>
      </c>
      <c r="B381" s="9" t="s">
        <v>10</v>
      </c>
      <c r="C381" s="9" t="str">
        <f>"202207011319"</f>
        <v>202207011319</v>
      </c>
      <c r="D381" s="10">
        <v>67.4</v>
      </c>
    </row>
    <row r="382" s="1" customFormat="1" ht="17.8" customHeight="1" spans="1:4">
      <c r="A382" s="8">
        <v>380</v>
      </c>
      <c r="B382" s="9" t="s">
        <v>10</v>
      </c>
      <c r="C382" s="9" t="str">
        <f>"202207011320"</f>
        <v>202207011320</v>
      </c>
      <c r="D382" s="10">
        <v>52.5</v>
      </c>
    </row>
    <row r="383" s="1" customFormat="1" ht="17.8" customHeight="1" spans="1:4">
      <c r="A383" s="8">
        <v>381</v>
      </c>
      <c r="B383" s="9" t="s">
        <v>10</v>
      </c>
      <c r="C383" s="9" t="str">
        <f>"202207011321"</f>
        <v>202207011321</v>
      </c>
      <c r="D383" s="10" t="s">
        <v>6</v>
      </c>
    </row>
    <row r="384" s="1" customFormat="1" ht="17.8" customHeight="1" spans="1:4">
      <c r="A384" s="8">
        <v>382</v>
      </c>
      <c r="B384" s="9" t="s">
        <v>10</v>
      </c>
      <c r="C384" s="9" t="str">
        <f>"202207011322"</f>
        <v>202207011322</v>
      </c>
      <c r="D384" s="10">
        <v>50</v>
      </c>
    </row>
    <row r="385" s="1" customFormat="1" ht="17.8" customHeight="1" spans="1:4">
      <c r="A385" s="8">
        <v>383</v>
      </c>
      <c r="B385" s="9" t="s">
        <v>10</v>
      </c>
      <c r="C385" s="9" t="str">
        <f>"202207011323"</f>
        <v>202207011323</v>
      </c>
      <c r="D385" s="10">
        <v>54</v>
      </c>
    </row>
    <row r="386" s="1" customFormat="1" ht="17.8" customHeight="1" spans="1:4">
      <c r="A386" s="8">
        <v>384</v>
      </c>
      <c r="B386" s="9" t="s">
        <v>10</v>
      </c>
      <c r="C386" s="9" t="str">
        <f>"202207011324"</f>
        <v>202207011324</v>
      </c>
      <c r="D386" s="10">
        <v>74</v>
      </c>
    </row>
    <row r="387" s="1" customFormat="1" ht="17.8" customHeight="1" spans="1:4">
      <c r="A387" s="8">
        <v>385</v>
      </c>
      <c r="B387" s="9" t="s">
        <v>10</v>
      </c>
      <c r="C387" s="9" t="str">
        <f>"202207011325"</f>
        <v>202207011325</v>
      </c>
      <c r="D387" s="10" t="s">
        <v>6</v>
      </c>
    </row>
    <row r="388" s="1" customFormat="1" ht="17.8" customHeight="1" spans="1:4">
      <c r="A388" s="8">
        <v>386</v>
      </c>
      <c r="B388" s="9" t="s">
        <v>10</v>
      </c>
      <c r="C388" s="9" t="str">
        <f>"202207011326"</f>
        <v>202207011326</v>
      </c>
      <c r="D388" s="10">
        <v>51</v>
      </c>
    </row>
    <row r="389" s="1" customFormat="1" ht="17.8" customHeight="1" spans="1:4">
      <c r="A389" s="8">
        <v>387</v>
      </c>
      <c r="B389" s="9" t="s">
        <v>10</v>
      </c>
      <c r="C389" s="9" t="str">
        <f>"202207011327"</f>
        <v>202207011327</v>
      </c>
      <c r="D389" s="10" t="s">
        <v>6</v>
      </c>
    </row>
    <row r="390" s="1" customFormat="1" ht="17.8" customHeight="1" spans="1:4">
      <c r="A390" s="8">
        <v>388</v>
      </c>
      <c r="B390" s="9" t="s">
        <v>10</v>
      </c>
      <c r="C390" s="9" t="str">
        <f>"202207011328"</f>
        <v>202207011328</v>
      </c>
      <c r="D390" s="10">
        <v>54.6</v>
      </c>
    </row>
    <row r="391" s="1" customFormat="1" ht="17.8" customHeight="1" spans="1:4">
      <c r="A391" s="8">
        <v>389</v>
      </c>
      <c r="B391" s="9" t="s">
        <v>10</v>
      </c>
      <c r="C391" s="9" t="str">
        <f>"202207011329"</f>
        <v>202207011329</v>
      </c>
      <c r="D391" s="10" t="s">
        <v>6</v>
      </c>
    </row>
    <row r="392" s="1" customFormat="1" ht="17.8" customHeight="1" spans="1:4">
      <c r="A392" s="8">
        <v>390</v>
      </c>
      <c r="B392" s="9" t="s">
        <v>10</v>
      </c>
      <c r="C392" s="9" t="str">
        <f>"202207011330"</f>
        <v>202207011330</v>
      </c>
      <c r="D392" s="10">
        <v>66.7</v>
      </c>
    </row>
    <row r="393" s="1" customFormat="1" ht="17.8" customHeight="1" spans="1:4">
      <c r="A393" s="8">
        <v>391</v>
      </c>
      <c r="B393" s="9" t="s">
        <v>10</v>
      </c>
      <c r="C393" s="9" t="str">
        <f>"202207011401"</f>
        <v>202207011401</v>
      </c>
      <c r="D393" s="10">
        <v>56</v>
      </c>
    </row>
    <row r="394" ht="17.8" customHeight="1" spans="1:4">
      <c r="A394" s="8">
        <v>392</v>
      </c>
      <c r="B394" s="9" t="s">
        <v>10</v>
      </c>
      <c r="C394" s="9" t="str">
        <f>"202207011402"</f>
        <v>202207011402</v>
      </c>
      <c r="D394" s="11">
        <v>69.1</v>
      </c>
    </row>
    <row r="395" ht="17.8" customHeight="1" spans="1:4">
      <c r="A395" s="8">
        <v>393</v>
      </c>
      <c r="B395" s="9" t="s">
        <v>10</v>
      </c>
      <c r="C395" s="9" t="str">
        <f>"202207011403"</f>
        <v>202207011403</v>
      </c>
      <c r="D395" s="11">
        <v>67</v>
      </c>
    </row>
    <row r="396" ht="17.8" customHeight="1" spans="1:4">
      <c r="A396" s="8">
        <v>394</v>
      </c>
      <c r="B396" s="9" t="s">
        <v>10</v>
      </c>
      <c r="C396" s="9" t="str">
        <f>"202207011404"</f>
        <v>202207011404</v>
      </c>
      <c r="D396" s="11">
        <v>64</v>
      </c>
    </row>
    <row r="397" ht="17.8" customHeight="1" spans="1:4">
      <c r="A397" s="8">
        <v>395</v>
      </c>
      <c r="B397" s="9" t="s">
        <v>10</v>
      </c>
      <c r="C397" s="9" t="str">
        <f>"202207011405"</f>
        <v>202207011405</v>
      </c>
      <c r="D397" s="11">
        <v>53.2</v>
      </c>
    </row>
    <row r="398" ht="17.8" customHeight="1" spans="1:4">
      <c r="A398" s="8">
        <v>396</v>
      </c>
      <c r="B398" s="9" t="s">
        <v>10</v>
      </c>
      <c r="C398" s="9" t="str">
        <f>"202207011406"</f>
        <v>202207011406</v>
      </c>
      <c r="D398" s="11">
        <v>52</v>
      </c>
    </row>
    <row r="399" ht="17.8" customHeight="1" spans="1:4">
      <c r="A399" s="8">
        <v>397</v>
      </c>
      <c r="B399" s="9" t="s">
        <v>10</v>
      </c>
      <c r="C399" s="9" t="str">
        <f>"202207011407"</f>
        <v>202207011407</v>
      </c>
      <c r="D399" s="11">
        <v>53.5</v>
      </c>
    </row>
    <row r="400" ht="17.8" customHeight="1" spans="1:4">
      <c r="A400" s="8">
        <v>398</v>
      </c>
      <c r="B400" s="9" t="s">
        <v>10</v>
      </c>
      <c r="C400" s="9" t="str">
        <f>"202207011408"</f>
        <v>202207011408</v>
      </c>
      <c r="D400" s="11" t="s">
        <v>6</v>
      </c>
    </row>
    <row r="401" ht="17.8" customHeight="1" spans="1:4">
      <c r="A401" s="8">
        <v>399</v>
      </c>
      <c r="B401" s="9" t="s">
        <v>10</v>
      </c>
      <c r="C401" s="9" t="str">
        <f>"202207011409"</f>
        <v>202207011409</v>
      </c>
      <c r="D401" s="11" t="s">
        <v>6</v>
      </c>
    </row>
    <row r="402" ht="17.8" customHeight="1" spans="1:4">
      <c r="A402" s="8">
        <v>400</v>
      </c>
      <c r="B402" s="9" t="s">
        <v>10</v>
      </c>
      <c r="C402" s="9" t="str">
        <f>"202207011410"</f>
        <v>202207011410</v>
      </c>
      <c r="D402" s="11">
        <v>52.8</v>
      </c>
    </row>
    <row r="403" ht="17.8" customHeight="1" spans="1:4">
      <c r="A403" s="8">
        <v>401</v>
      </c>
      <c r="B403" s="9" t="s">
        <v>10</v>
      </c>
      <c r="C403" s="9" t="str">
        <f>"202207011411"</f>
        <v>202207011411</v>
      </c>
      <c r="D403" s="11">
        <v>57.4</v>
      </c>
    </row>
    <row r="404" ht="17.8" customHeight="1" spans="1:4">
      <c r="A404" s="8">
        <v>402</v>
      </c>
      <c r="B404" s="9" t="s">
        <v>10</v>
      </c>
      <c r="C404" s="9" t="str">
        <f>"202207011412"</f>
        <v>202207011412</v>
      </c>
      <c r="D404" s="11" t="s">
        <v>6</v>
      </c>
    </row>
    <row r="405" ht="17.8" customHeight="1" spans="1:4">
      <c r="A405" s="8">
        <v>403</v>
      </c>
      <c r="B405" s="9" t="s">
        <v>10</v>
      </c>
      <c r="C405" s="9" t="str">
        <f>"202207011413"</f>
        <v>202207011413</v>
      </c>
      <c r="D405" s="11">
        <v>59.4</v>
      </c>
    </row>
    <row r="406" ht="17.8" customHeight="1" spans="1:4">
      <c r="A406" s="8">
        <v>404</v>
      </c>
      <c r="B406" s="9" t="s">
        <v>10</v>
      </c>
      <c r="C406" s="9" t="str">
        <f>"202207011414"</f>
        <v>202207011414</v>
      </c>
      <c r="D406" s="11">
        <v>60.9</v>
      </c>
    </row>
    <row r="407" ht="17.8" customHeight="1" spans="1:4">
      <c r="A407" s="8">
        <v>405</v>
      </c>
      <c r="B407" s="9" t="s">
        <v>10</v>
      </c>
      <c r="C407" s="9" t="str">
        <f>"202207011415"</f>
        <v>202207011415</v>
      </c>
      <c r="D407" s="11" t="s">
        <v>6</v>
      </c>
    </row>
    <row r="408" ht="17.8" customHeight="1" spans="1:4">
      <c r="A408" s="8">
        <v>406</v>
      </c>
      <c r="B408" s="9" t="s">
        <v>10</v>
      </c>
      <c r="C408" s="9" t="str">
        <f>"202207011416"</f>
        <v>202207011416</v>
      </c>
      <c r="D408" s="11">
        <v>52.1</v>
      </c>
    </row>
    <row r="409" ht="17.8" customHeight="1" spans="1:4">
      <c r="A409" s="8">
        <v>407</v>
      </c>
      <c r="B409" s="9" t="s">
        <v>10</v>
      </c>
      <c r="C409" s="9" t="str">
        <f>"202207011417"</f>
        <v>202207011417</v>
      </c>
      <c r="D409" s="11">
        <v>60.1</v>
      </c>
    </row>
    <row r="410" ht="17.8" customHeight="1" spans="1:4">
      <c r="A410" s="8">
        <v>408</v>
      </c>
      <c r="B410" s="9" t="s">
        <v>10</v>
      </c>
      <c r="C410" s="9" t="str">
        <f>"202207011418"</f>
        <v>202207011418</v>
      </c>
      <c r="D410" s="11">
        <v>55.9</v>
      </c>
    </row>
    <row r="411" ht="17.8" customHeight="1" spans="1:4">
      <c r="A411" s="8">
        <v>409</v>
      </c>
      <c r="B411" s="9" t="s">
        <v>10</v>
      </c>
      <c r="C411" s="9" t="str">
        <f>"202207011419"</f>
        <v>202207011419</v>
      </c>
      <c r="D411" s="11">
        <v>73.8</v>
      </c>
    </row>
    <row r="412" ht="17.8" customHeight="1" spans="1:4">
      <c r="A412" s="8">
        <v>410</v>
      </c>
      <c r="B412" s="9" t="s">
        <v>10</v>
      </c>
      <c r="C412" s="9" t="str">
        <f>"202207011420"</f>
        <v>202207011420</v>
      </c>
      <c r="D412" s="11" t="s">
        <v>6</v>
      </c>
    </row>
    <row r="413" ht="17.8" customHeight="1" spans="1:4">
      <c r="A413" s="8">
        <v>411</v>
      </c>
      <c r="B413" s="9" t="s">
        <v>10</v>
      </c>
      <c r="C413" s="9" t="str">
        <f>"202207011421"</f>
        <v>202207011421</v>
      </c>
      <c r="D413" s="11">
        <v>61.1</v>
      </c>
    </row>
    <row r="414" ht="17.8" customHeight="1" spans="1:4">
      <c r="A414" s="8">
        <v>412</v>
      </c>
      <c r="B414" s="9" t="s">
        <v>10</v>
      </c>
      <c r="C414" s="9" t="str">
        <f>"202207011422"</f>
        <v>202207011422</v>
      </c>
      <c r="D414" s="11" t="s">
        <v>6</v>
      </c>
    </row>
    <row r="415" ht="17.8" customHeight="1" spans="1:4">
      <c r="A415" s="8">
        <v>413</v>
      </c>
      <c r="B415" s="9" t="s">
        <v>10</v>
      </c>
      <c r="C415" s="9" t="str">
        <f>"202207011423"</f>
        <v>202207011423</v>
      </c>
      <c r="D415" s="11">
        <v>57.6</v>
      </c>
    </row>
    <row r="416" ht="17.8" customHeight="1" spans="1:4">
      <c r="A416" s="8">
        <v>414</v>
      </c>
      <c r="B416" s="9" t="s">
        <v>10</v>
      </c>
      <c r="C416" s="9" t="str">
        <f>"202207011424"</f>
        <v>202207011424</v>
      </c>
      <c r="D416" s="11">
        <v>63.3</v>
      </c>
    </row>
    <row r="417" ht="17.8" customHeight="1" spans="1:4">
      <c r="A417" s="8">
        <v>415</v>
      </c>
      <c r="B417" s="9" t="s">
        <v>10</v>
      </c>
      <c r="C417" s="9" t="str">
        <f>"202207011425"</f>
        <v>202207011425</v>
      </c>
      <c r="D417" s="11">
        <v>58.9</v>
      </c>
    </row>
    <row r="418" ht="17.8" customHeight="1" spans="1:4">
      <c r="A418" s="8">
        <v>416</v>
      </c>
      <c r="B418" s="9" t="s">
        <v>10</v>
      </c>
      <c r="C418" s="9" t="str">
        <f>"202207011426"</f>
        <v>202207011426</v>
      </c>
      <c r="D418" s="11">
        <v>67.7</v>
      </c>
    </row>
    <row r="419" ht="17.8" customHeight="1" spans="1:4">
      <c r="A419" s="8">
        <v>417</v>
      </c>
      <c r="B419" s="9" t="s">
        <v>10</v>
      </c>
      <c r="C419" s="9" t="str">
        <f>"202207011427"</f>
        <v>202207011427</v>
      </c>
      <c r="D419" s="11">
        <v>70.1</v>
      </c>
    </row>
    <row r="420" ht="17.8" customHeight="1" spans="1:4">
      <c r="A420" s="8">
        <v>418</v>
      </c>
      <c r="B420" s="9" t="s">
        <v>10</v>
      </c>
      <c r="C420" s="9" t="str">
        <f>"202207011428"</f>
        <v>202207011428</v>
      </c>
      <c r="D420" s="11">
        <v>54</v>
      </c>
    </row>
    <row r="421" ht="17.8" customHeight="1" spans="1:4">
      <c r="A421" s="8">
        <v>419</v>
      </c>
      <c r="B421" s="9" t="s">
        <v>10</v>
      </c>
      <c r="C421" s="9" t="str">
        <f>"202207011429"</f>
        <v>202207011429</v>
      </c>
      <c r="D421" s="11" t="s">
        <v>6</v>
      </c>
    </row>
    <row r="422" ht="17.8" customHeight="1" spans="1:4">
      <c r="A422" s="8">
        <v>420</v>
      </c>
      <c r="B422" s="9" t="s">
        <v>10</v>
      </c>
      <c r="C422" s="9" t="str">
        <f>"202207011430"</f>
        <v>202207011430</v>
      </c>
      <c r="D422" s="11" t="s">
        <v>6</v>
      </c>
    </row>
    <row r="423" ht="17.8" customHeight="1" spans="1:4">
      <c r="A423" s="8">
        <v>421</v>
      </c>
      <c r="B423" s="9" t="s">
        <v>10</v>
      </c>
      <c r="C423" s="9" t="str">
        <f>"202207011501"</f>
        <v>202207011501</v>
      </c>
      <c r="D423" s="11">
        <v>39.7</v>
      </c>
    </row>
    <row r="424" ht="17.8" customHeight="1" spans="1:4">
      <c r="A424" s="8">
        <v>422</v>
      </c>
      <c r="B424" s="9" t="s">
        <v>10</v>
      </c>
      <c r="C424" s="9" t="str">
        <f>"202207011502"</f>
        <v>202207011502</v>
      </c>
      <c r="D424" s="11">
        <v>60.2</v>
      </c>
    </row>
    <row r="425" ht="17.8" customHeight="1" spans="1:4">
      <c r="A425" s="8">
        <v>423</v>
      </c>
      <c r="B425" s="9" t="s">
        <v>10</v>
      </c>
      <c r="C425" s="9" t="str">
        <f>"202207011503"</f>
        <v>202207011503</v>
      </c>
      <c r="D425" s="11" t="s">
        <v>6</v>
      </c>
    </row>
    <row r="426" ht="17.8" customHeight="1" spans="1:4">
      <c r="A426" s="8">
        <v>424</v>
      </c>
      <c r="B426" s="9" t="s">
        <v>10</v>
      </c>
      <c r="C426" s="9" t="str">
        <f>"202207011504"</f>
        <v>202207011504</v>
      </c>
      <c r="D426" s="11">
        <v>63.5</v>
      </c>
    </row>
    <row r="427" ht="17.8" customHeight="1" spans="1:4">
      <c r="A427" s="8">
        <v>425</v>
      </c>
      <c r="B427" s="9" t="s">
        <v>10</v>
      </c>
      <c r="C427" s="9" t="str">
        <f>"202207011505"</f>
        <v>202207011505</v>
      </c>
      <c r="D427" s="11">
        <v>51.6</v>
      </c>
    </row>
    <row r="428" ht="17.8" customHeight="1" spans="1:4">
      <c r="A428" s="8">
        <v>426</v>
      </c>
      <c r="B428" s="9" t="s">
        <v>10</v>
      </c>
      <c r="C428" s="9" t="str">
        <f>"202207011506"</f>
        <v>202207011506</v>
      </c>
      <c r="D428" s="11">
        <v>57.2</v>
      </c>
    </row>
    <row r="429" ht="17.8" customHeight="1" spans="1:4">
      <c r="A429" s="8">
        <v>427</v>
      </c>
      <c r="B429" s="9" t="s">
        <v>10</v>
      </c>
      <c r="C429" s="9" t="str">
        <f>"202207011507"</f>
        <v>202207011507</v>
      </c>
      <c r="D429" s="11">
        <v>56.1</v>
      </c>
    </row>
    <row r="430" ht="17.8" customHeight="1" spans="1:4">
      <c r="A430" s="8">
        <v>428</v>
      </c>
      <c r="B430" s="9" t="s">
        <v>10</v>
      </c>
      <c r="C430" s="9" t="str">
        <f>"202207011508"</f>
        <v>202207011508</v>
      </c>
      <c r="D430" s="11" t="s">
        <v>6</v>
      </c>
    </row>
    <row r="431" ht="17.8" customHeight="1" spans="1:4">
      <c r="A431" s="8">
        <v>429</v>
      </c>
      <c r="B431" s="9" t="s">
        <v>10</v>
      </c>
      <c r="C431" s="9" t="str">
        <f>"202207011509"</f>
        <v>202207011509</v>
      </c>
      <c r="D431" s="11">
        <v>55.1</v>
      </c>
    </row>
    <row r="432" ht="17.8" customHeight="1" spans="1:4">
      <c r="A432" s="8">
        <v>430</v>
      </c>
      <c r="B432" s="9" t="s">
        <v>10</v>
      </c>
      <c r="C432" s="9" t="str">
        <f>"202207011510"</f>
        <v>202207011510</v>
      </c>
      <c r="D432" s="11">
        <v>59.4</v>
      </c>
    </row>
    <row r="433" ht="17.8" customHeight="1" spans="1:4">
      <c r="A433" s="8">
        <v>431</v>
      </c>
      <c r="B433" s="9" t="s">
        <v>10</v>
      </c>
      <c r="C433" s="9" t="str">
        <f>"202207011511"</f>
        <v>202207011511</v>
      </c>
      <c r="D433" s="11" t="s">
        <v>6</v>
      </c>
    </row>
    <row r="434" ht="17.8" customHeight="1" spans="1:4">
      <c r="A434" s="8">
        <v>432</v>
      </c>
      <c r="B434" s="9" t="s">
        <v>10</v>
      </c>
      <c r="C434" s="9" t="str">
        <f>"202207011512"</f>
        <v>202207011512</v>
      </c>
      <c r="D434" s="11">
        <v>49.6</v>
      </c>
    </row>
    <row r="435" ht="17.8" customHeight="1" spans="1:4">
      <c r="A435" s="8">
        <v>433</v>
      </c>
      <c r="B435" s="9" t="s">
        <v>10</v>
      </c>
      <c r="C435" s="9" t="str">
        <f>"202207011513"</f>
        <v>202207011513</v>
      </c>
      <c r="D435" s="11" t="s">
        <v>6</v>
      </c>
    </row>
    <row r="436" ht="17.8" customHeight="1" spans="1:4">
      <c r="A436" s="8">
        <v>434</v>
      </c>
      <c r="B436" s="9" t="s">
        <v>10</v>
      </c>
      <c r="C436" s="9" t="str">
        <f>"202207011514"</f>
        <v>202207011514</v>
      </c>
      <c r="D436" s="11">
        <v>59.4</v>
      </c>
    </row>
    <row r="437" ht="17.8" customHeight="1" spans="1:4">
      <c r="A437" s="8">
        <v>435</v>
      </c>
      <c r="B437" s="9" t="s">
        <v>10</v>
      </c>
      <c r="C437" s="9" t="str">
        <f>"202207011515"</f>
        <v>202207011515</v>
      </c>
      <c r="D437" s="11">
        <v>54</v>
      </c>
    </row>
    <row r="438" ht="17.8" customHeight="1" spans="1:4">
      <c r="A438" s="8">
        <v>436</v>
      </c>
      <c r="B438" s="9" t="s">
        <v>10</v>
      </c>
      <c r="C438" s="9" t="str">
        <f>"202207011516"</f>
        <v>202207011516</v>
      </c>
      <c r="D438" s="11">
        <v>71</v>
      </c>
    </row>
    <row r="439" ht="17.8" customHeight="1" spans="1:4">
      <c r="A439" s="8">
        <v>437</v>
      </c>
      <c r="B439" s="9" t="s">
        <v>10</v>
      </c>
      <c r="C439" s="9" t="str">
        <f>"202207011517"</f>
        <v>202207011517</v>
      </c>
      <c r="D439" s="11">
        <v>54.2</v>
      </c>
    </row>
    <row r="440" ht="17.8" customHeight="1" spans="1:4">
      <c r="A440" s="8">
        <v>438</v>
      </c>
      <c r="B440" s="9" t="s">
        <v>10</v>
      </c>
      <c r="C440" s="9" t="str">
        <f>"202207011518"</f>
        <v>202207011518</v>
      </c>
      <c r="D440" s="11">
        <v>63.2</v>
      </c>
    </row>
    <row r="441" ht="17.8" customHeight="1" spans="1:4">
      <c r="A441" s="8">
        <v>439</v>
      </c>
      <c r="B441" s="9" t="s">
        <v>10</v>
      </c>
      <c r="C441" s="9" t="str">
        <f>"202207011519"</f>
        <v>202207011519</v>
      </c>
      <c r="D441" s="11">
        <v>60.9</v>
      </c>
    </row>
    <row r="442" ht="17.8" customHeight="1" spans="1:4">
      <c r="A442" s="8">
        <v>440</v>
      </c>
      <c r="B442" s="9" t="s">
        <v>10</v>
      </c>
      <c r="C442" s="9" t="str">
        <f>"202207011520"</f>
        <v>202207011520</v>
      </c>
      <c r="D442" s="11">
        <v>64.7</v>
      </c>
    </row>
    <row r="443" ht="17.8" customHeight="1" spans="1:4">
      <c r="A443" s="8">
        <v>441</v>
      </c>
      <c r="B443" s="9" t="s">
        <v>10</v>
      </c>
      <c r="C443" s="9" t="str">
        <f>"202207011521"</f>
        <v>202207011521</v>
      </c>
      <c r="D443" s="11" t="s">
        <v>6</v>
      </c>
    </row>
    <row r="444" ht="17.8" customHeight="1" spans="1:4">
      <c r="A444" s="8">
        <v>442</v>
      </c>
      <c r="B444" s="9" t="s">
        <v>10</v>
      </c>
      <c r="C444" s="9" t="str">
        <f>"202207011522"</f>
        <v>202207011522</v>
      </c>
      <c r="D444" s="11">
        <v>56.1</v>
      </c>
    </row>
    <row r="445" ht="17.8" customHeight="1" spans="1:4">
      <c r="A445" s="8">
        <v>443</v>
      </c>
      <c r="B445" s="9" t="s">
        <v>10</v>
      </c>
      <c r="C445" s="9" t="str">
        <f>"202207011523"</f>
        <v>202207011523</v>
      </c>
      <c r="D445" s="11" t="s">
        <v>6</v>
      </c>
    </row>
    <row r="446" ht="17.8" customHeight="1" spans="1:4">
      <c r="A446" s="8">
        <v>444</v>
      </c>
      <c r="B446" s="9" t="s">
        <v>10</v>
      </c>
      <c r="C446" s="9" t="str">
        <f>"202207011524"</f>
        <v>202207011524</v>
      </c>
      <c r="D446" s="11">
        <v>52.2</v>
      </c>
    </row>
    <row r="447" ht="17.8" customHeight="1" spans="1:4">
      <c r="A447" s="8">
        <v>445</v>
      </c>
      <c r="B447" s="9" t="s">
        <v>10</v>
      </c>
      <c r="C447" s="9" t="str">
        <f>"202207011525"</f>
        <v>202207011525</v>
      </c>
      <c r="D447" s="11" t="s">
        <v>6</v>
      </c>
    </row>
    <row r="448" ht="17.8" customHeight="1" spans="1:4">
      <c r="A448" s="8">
        <v>446</v>
      </c>
      <c r="B448" s="9" t="s">
        <v>10</v>
      </c>
      <c r="C448" s="9" t="str">
        <f>"202207011526"</f>
        <v>202207011526</v>
      </c>
      <c r="D448" s="11">
        <v>65.9</v>
      </c>
    </row>
    <row r="449" ht="17.8" customHeight="1" spans="1:4">
      <c r="A449" s="8">
        <v>447</v>
      </c>
      <c r="B449" s="9" t="s">
        <v>10</v>
      </c>
      <c r="C449" s="9" t="str">
        <f>"202207011527"</f>
        <v>202207011527</v>
      </c>
      <c r="D449" s="11">
        <v>66.8</v>
      </c>
    </row>
    <row r="450" ht="17.8" customHeight="1" spans="1:4">
      <c r="A450" s="8">
        <v>448</v>
      </c>
      <c r="B450" s="9" t="s">
        <v>10</v>
      </c>
      <c r="C450" s="9" t="str">
        <f>"202207011528"</f>
        <v>202207011528</v>
      </c>
      <c r="D450" s="11">
        <v>60</v>
      </c>
    </row>
    <row r="451" ht="17.8" customHeight="1" spans="1:4">
      <c r="A451" s="8">
        <v>449</v>
      </c>
      <c r="B451" s="9" t="s">
        <v>10</v>
      </c>
      <c r="C451" s="9" t="str">
        <f>"202207011529"</f>
        <v>202207011529</v>
      </c>
      <c r="D451" s="11">
        <v>68.9</v>
      </c>
    </row>
    <row r="452" ht="17.8" customHeight="1" spans="1:4">
      <c r="A452" s="8">
        <v>450</v>
      </c>
      <c r="B452" s="9" t="s">
        <v>10</v>
      </c>
      <c r="C452" s="9" t="str">
        <f>"202207011530"</f>
        <v>202207011530</v>
      </c>
      <c r="D452" s="11">
        <v>62.4</v>
      </c>
    </row>
    <row r="453" ht="17.8" customHeight="1" spans="1:4">
      <c r="A453" s="8">
        <v>451</v>
      </c>
      <c r="B453" s="9" t="s">
        <v>10</v>
      </c>
      <c r="C453" s="9" t="str">
        <f>"202207011601"</f>
        <v>202207011601</v>
      </c>
      <c r="D453" s="11" t="s">
        <v>6</v>
      </c>
    </row>
    <row r="454" ht="17.8" customHeight="1" spans="1:4">
      <c r="A454" s="8">
        <v>452</v>
      </c>
      <c r="B454" s="9" t="s">
        <v>10</v>
      </c>
      <c r="C454" s="9" t="str">
        <f>"202207011602"</f>
        <v>202207011602</v>
      </c>
      <c r="D454" s="11" t="s">
        <v>6</v>
      </c>
    </row>
    <row r="455" ht="17.8" customHeight="1" spans="1:4">
      <c r="A455" s="8">
        <v>453</v>
      </c>
      <c r="B455" s="9" t="s">
        <v>10</v>
      </c>
      <c r="C455" s="9" t="str">
        <f>"202207011603"</f>
        <v>202207011603</v>
      </c>
      <c r="D455" s="11">
        <v>56.1</v>
      </c>
    </row>
    <row r="456" ht="17.8" customHeight="1" spans="1:4">
      <c r="A456" s="8">
        <v>454</v>
      </c>
      <c r="B456" s="9" t="s">
        <v>10</v>
      </c>
      <c r="C456" s="9" t="str">
        <f>"202207011604"</f>
        <v>202207011604</v>
      </c>
      <c r="D456" s="11">
        <v>60.1</v>
      </c>
    </row>
    <row r="457" ht="17.8" customHeight="1" spans="1:4">
      <c r="A457" s="8">
        <v>455</v>
      </c>
      <c r="B457" s="9" t="s">
        <v>10</v>
      </c>
      <c r="C457" s="9" t="str">
        <f>"202207011605"</f>
        <v>202207011605</v>
      </c>
      <c r="D457" s="11">
        <v>44.2</v>
      </c>
    </row>
    <row r="458" ht="17.8" customHeight="1" spans="1:4">
      <c r="A458" s="8">
        <v>456</v>
      </c>
      <c r="B458" s="9" t="s">
        <v>10</v>
      </c>
      <c r="C458" s="9" t="str">
        <f>"202207011606"</f>
        <v>202207011606</v>
      </c>
      <c r="D458" s="11">
        <v>53.9</v>
      </c>
    </row>
    <row r="459" ht="17.8" customHeight="1" spans="1:4">
      <c r="A459" s="8">
        <v>457</v>
      </c>
      <c r="B459" s="9" t="s">
        <v>10</v>
      </c>
      <c r="C459" s="9" t="str">
        <f>"202207011607"</f>
        <v>202207011607</v>
      </c>
      <c r="D459" s="11" t="s">
        <v>6</v>
      </c>
    </row>
    <row r="460" ht="17.8" customHeight="1" spans="1:4">
      <c r="A460" s="8">
        <v>458</v>
      </c>
      <c r="B460" s="9" t="s">
        <v>10</v>
      </c>
      <c r="C460" s="9" t="str">
        <f>"202207011608"</f>
        <v>202207011608</v>
      </c>
      <c r="D460" s="11" t="s">
        <v>6</v>
      </c>
    </row>
    <row r="461" ht="17.8" customHeight="1" spans="1:4">
      <c r="A461" s="8">
        <v>459</v>
      </c>
      <c r="B461" s="9" t="s">
        <v>10</v>
      </c>
      <c r="C461" s="9" t="str">
        <f>"202207011609"</f>
        <v>202207011609</v>
      </c>
      <c r="D461" s="11" t="s">
        <v>6</v>
      </c>
    </row>
    <row r="462" ht="17.8" customHeight="1" spans="1:4">
      <c r="A462" s="8">
        <v>460</v>
      </c>
      <c r="B462" s="9" t="s">
        <v>10</v>
      </c>
      <c r="C462" s="9" t="str">
        <f>"202207011610"</f>
        <v>202207011610</v>
      </c>
      <c r="D462" s="11">
        <v>64.9</v>
      </c>
    </row>
    <row r="463" ht="17.8" customHeight="1" spans="1:4">
      <c r="A463" s="8">
        <v>461</v>
      </c>
      <c r="B463" s="9" t="s">
        <v>10</v>
      </c>
      <c r="C463" s="9" t="str">
        <f>"202207011611"</f>
        <v>202207011611</v>
      </c>
      <c r="D463" s="11">
        <v>61</v>
      </c>
    </row>
    <row r="464" ht="17.8" customHeight="1" spans="1:4">
      <c r="A464" s="8">
        <v>462</v>
      </c>
      <c r="B464" s="9" t="s">
        <v>10</v>
      </c>
      <c r="C464" s="9" t="str">
        <f>"202207011612"</f>
        <v>202207011612</v>
      </c>
      <c r="D464" s="11" t="s">
        <v>6</v>
      </c>
    </row>
    <row r="465" ht="17.8" customHeight="1" spans="1:4">
      <c r="A465" s="8">
        <v>463</v>
      </c>
      <c r="B465" s="9" t="s">
        <v>10</v>
      </c>
      <c r="C465" s="9" t="str">
        <f>"202207011613"</f>
        <v>202207011613</v>
      </c>
      <c r="D465" s="11">
        <v>63.9</v>
      </c>
    </row>
    <row r="466" ht="17.8" customHeight="1" spans="1:4">
      <c r="A466" s="8">
        <v>464</v>
      </c>
      <c r="B466" s="9" t="s">
        <v>10</v>
      </c>
      <c r="C466" s="9" t="str">
        <f>"202207011614"</f>
        <v>202207011614</v>
      </c>
      <c r="D466" s="11">
        <v>55.5</v>
      </c>
    </row>
    <row r="467" ht="17.8" customHeight="1" spans="1:4">
      <c r="A467" s="8">
        <v>465</v>
      </c>
      <c r="B467" s="9" t="s">
        <v>10</v>
      </c>
      <c r="C467" s="9" t="str">
        <f>"202207011615"</f>
        <v>202207011615</v>
      </c>
      <c r="D467" s="11" t="s">
        <v>6</v>
      </c>
    </row>
    <row r="468" ht="17.8" customHeight="1" spans="1:4">
      <c r="A468" s="8">
        <v>466</v>
      </c>
      <c r="B468" s="9" t="s">
        <v>10</v>
      </c>
      <c r="C468" s="9" t="str">
        <f>"202207011616"</f>
        <v>202207011616</v>
      </c>
      <c r="D468" s="11">
        <v>56.2</v>
      </c>
    </row>
    <row r="469" ht="17.8" customHeight="1" spans="1:4">
      <c r="A469" s="8">
        <v>467</v>
      </c>
      <c r="B469" s="9" t="s">
        <v>10</v>
      </c>
      <c r="C469" s="9" t="str">
        <f>"202207011617"</f>
        <v>202207011617</v>
      </c>
      <c r="D469" s="11">
        <v>36.3</v>
      </c>
    </row>
  </sheetData>
  <mergeCells count="1">
    <mergeCell ref="A1:D1"/>
  </mergeCells>
  <pageMargins left="0.747916666666667" right="0.791666666666667" top="0.66875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清酒</cp:lastModifiedBy>
  <dcterms:created xsi:type="dcterms:W3CDTF">2020-06-28T00:08:00Z</dcterms:created>
  <dcterms:modified xsi:type="dcterms:W3CDTF">2022-07-14T08:22:07Z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60F9B5B0E109415CA91AD250DCD63FC5</vt:lpwstr>
  </property>
</Properties>
</file>