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第二批" sheetId="5" r:id="rId1"/>
  </sheets>
  <definedNames>
    <definedName name="_xlnm._FilterDatabase" localSheetId="0" hidden="1">第二批!$A$3:$O$43</definedName>
    <definedName name="_xlnm.Print_Area" localSheetId="0">第二批!$A$1:$N$43</definedName>
    <definedName name="_xlnm.Print_Titles" localSheetId="0">第二批!$2:$2</definedName>
  </definedNames>
  <calcPr calcId="144525"/>
</workbook>
</file>

<file path=xl/sharedStrings.xml><?xml version="1.0" encoding="utf-8"?>
<sst xmlns="http://schemas.openxmlformats.org/spreadsheetml/2006/main" count="301" uniqueCount="202">
  <si>
    <t>2023年第二批财政衔接暨第二批统筹整合资金项目计划表</t>
  </si>
  <si>
    <t>序号</t>
  </si>
  <si>
    <t>项目名称</t>
  </si>
  <si>
    <t>建设单位</t>
  </si>
  <si>
    <t>建设地点</t>
  </si>
  <si>
    <t>合计</t>
  </si>
  <si>
    <t>县级衔接
资金</t>
  </si>
  <si>
    <t>统筹整合资金</t>
  </si>
  <si>
    <t>主要建设内容</t>
  </si>
  <si>
    <t>补助标准</t>
  </si>
  <si>
    <t>建设期限</t>
  </si>
  <si>
    <t>绩效目标</t>
  </si>
  <si>
    <t>联农带农机制</t>
  </si>
  <si>
    <t>项目主管部门</t>
  </si>
  <si>
    <t>备注</t>
  </si>
  <si>
    <t>一</t>
  </si>
  <si>
    <t>链式产业发展</t>
  </si>
  <si>
    <t>（一）</t>
  </si>
  <si>
    <t>农业产业</t>
  </si>
  <si>
    <t>白塔畈镇农事社会化服务项目</t>
  </si>
  <si>
    <t>县农业农村局
白塔畈镇政府
县农投公司</t>
  </si>
  <si>
    <t>凉井村</t>
  </si>
  <si>
    <t>以股权投资方式支持农事社会化服务（链接3个村集体经济）</t>
  </si>
  <si>
    <t>每村100万元</t>
  </si>
  <si>
    <r>
      <rPr>
        <sz val="12"/>
        <rFont val="宋体"/>
        <charset val="0"/>
      </rPr>
      <t>2023</t>
    </r>
    <r>
      <rPr>
        <sz val="12"/>
        <rFont val="宋体"/>
        <charset val="134"/>
      </rPr>
      <t>年</t>
    </r>
    <r>
      <rPr>
        <sz val="12"/>
        <rFont val="宋体"/>
        <charset val="0"/>
      </rPr>
      <t>3-12</t>
    </r>
    <r>
      <rPr>
        <sz val="12"/>
        <rFont val="宋体"/>
        <charset val="134"/>
      </rPr>
      <t>月</t>
    </r>
  </si>
  <si>
    <t>受益脱贫人口20人，股权投资收益不低于4年</t>
  </si>
  <si>
    <t>通过股权收益、农业务工等方式带动村集体及农户增收</t>
  </si>
  <si>
    <t>县农业农村局</t>
  </si>
  <si>
    <t>吴家店镇农事社会化服务项目</t>
  </si>
  <si>
    <t>县农业农村局
吴家店镇政府
县农投公司</t>
  </si>
  <si>
    <t>飞机场村</t>
  </si>
  <si>
    <t>以股权投资方式支持农事社会化服务（链接2个村集体经济）</t>
  </si>
  <si>
    <t>受益脱贫人口50人，股权投资收益不低于4年</t>
  </si>
  <si>
    <t>双河镇农事社会化服务项目</t>
  </si>
  <si>
    <t>县农业农村局
双河镇政府
县农投公司</t>
  </si>
  <si>
    <t>街道村</t>
  </si>
  <si>
    <t>受益脱贫人口15人，股权投资收益不低于4年</t>
  </si>
  <si>
    <t>白塔畈镇育秧工厂扩建项目</t>
  </si>
  <si>
    <t>中心村</t>
  </si>
  <si>
    <t>以股权投资方式支持工厂化育秧（链接3个村集体经济）</t>
  </si>
  <si>
    <t>梅山镇育秧工厂扩建项目</t>
  </si>
  <si>
    <t>县农业农村局
梅山镇政府
县农投公司</t>
  </si>
  <si>
    <t>百禄桥村</t>
  </si>
  <si>
    <t>中沏茶旅融合发展项目</t>
  </si>
  <si>
    <t>县农业农村局
麻埠镇政府
县农投公司</t>
  </si>
  <si>
    <t>响洪甸村</t>
  </si>
  <si>
    <t>以股权投资方式支持茶旅融合发展（链接5个村集体经济）</t>
  </si>
  <si>
    <t>（二）</t>
  </si>
  <si>
    <t>林业产业</t>
  </si>
  <si>
    <t>油茶低产林改造</t>
  </si>
  <si>
    <t>县林业局</t>
  </si>
  <si>
    <t>有关乡镇</t>
  </si>
  <si>
    <t>实施油茶低产林改造6000亩</t>
  </si>
  <si>
    <t>500元/亩</t>
  </si>
  <si>
    <t>2023年4-11月</t>
  </si>
  <si>
    <t>受益脱贫人口300人以上，项目使用年限10年</t>
  </si>
  <si>
    <t>促进油茶发展，促进增产增收</t>
  </si>
  <si>
    <t>山核桃培育</t>
  </si>
  <si>
    <t>实施山核桃中幼林培育5000亩</t>
  </si>
  <si>
    <t>400元/亩</t>
  </si>
  <si>
    <t>促进山核桃产业发展，促进增产增收</t>
  </si>
  <si>
    <t>白塔畈镇油茶种植</t>
  </si>
  <si>
    <t>白塔畈镇政府</t>
  </si>
  <si>
    <t>中心村
大岗村</t>
  </si>
  <si>
    <t>新栽油茶400亩，零星套种桂花</t>
  </si>
  <si>
    <t>800元/亩</t>
  </si>
  <si>
    <t>受益脱贫人口50人以上，项目使用年限20年</t>
  </si>
  <si>
    <t>“山核桃之乡”基地建设</t>
  </si>
  <si>
    <t>关庙乡政府</t>
  </si>
  <si>
    <t>全乡</t>
  </si>
  <si>
    <t>2023年新建山核桃基地3000亩，抚育2022年山核桃基地5000亩</t>
  </si>
  <si>
    <t>新栽1000元/亩，抚育300元/亩</t>
  </si>
  <si>
    <t>受益脱贫人口1000人，项目使用年限20年</t>
  </si>
  <si>
    <t>支持群众发展山核桃，促进增产增收</t>
  </si>
  <si>
    <t>（三）</t>
  </si>
  <si>
    <t>中药产业</t>
  </si>
  <si>
    <t>灵芝企业培育项目</t>
  </si>
  <si>
    <t>县中药产业中心
县农投公司</t>
  </si>
  <si>
    <t>经济开发区</t>
  </si>
  <si>
    <t>以股权投资方式支持灵芝企业培育（链接4个村集体经济）</t>
  </si>
  <si>
    <t>2023年3-12月</t>
  </si>
  <si>
    <t>支持灵芝产业发展，带动村集体及农户增收</t>
  </si>
  <si>
    <t>县中药产业中心</t>
  </si>
  <si>
    <t>古堂村中药材加工厂项目</t>
  </si>
  <si>
    <t>吴家店镇政府</t>
  </si>
  <si>
    <t>古堂村</t>
  </si>
  <si>
    <t>以资产收益方式支持建设框架结构中药材加工厂房3000平米</t>
  </si>
  <si>
    <t>1700元/平方米</t>
  </si>
  <si>
    <t>受益脱贫人口30人，项目使用年限10年</t>
  </si>
  <si>
    <t>二</t>
  </si>
  <si>
    <t>基础设施</t>
  </si>
  <si>
    <t>村组道路建设</t>
  </si>
  <si>
    <t>X226、X469永佛至长岭段道路提升工程</t>
  </si>
  <si>
    <t>县交通局</t>
  </si>
  <si>
    <t>长岭乡永佛村等四个村</t>
  </si>
  <si>
    <t>按公路二级标准建设长19.862公里宽7.5米沥青混凝土道路</t>
  </si>
  <si>
    <t>245万元/公里</t>
  </si>
  <si>
    <t>2023年3-11月</t>
  </si>
  <si>
    <t>受益脱贫人口1470人，项目使用年限10年</t>
  </si>
  <si>
    <t>改善群众生产生活出行条件</t>
  </si>
  <si>
    <t>县域道路交通安全隐患整治项目</t>
  </si>
  <si>
    <t>421处道路通行安全隐患整治</t>
  </si>
  <si>
    <t>波形梁护栏260元/米、标志牌1100元/个</t>
  </si>
  <si>
    <t>受益脱贫人口46800人，项目使用年限10年</t>
  </si>
  <si>
    <t>竺山至花石通公交道路交安设施</t>
  </si>
  <si>
    <t>花石乡竺山村</t>
  </si>
  <si>
    <t>新建600余米新建64立方米墙垛式护栏，1400平方米道路标线等相关安防设施</t>
  </si>
  <si>
    <t>墙垛式护栏700元/米</t>
  </si>
  <si>
    <t>2023年1-4月</t>
  </si>
  <si>
    <t>受益脱贫人口580人，项目使用年限10年</t>
  </si>
  <si>
    <t>提前实施</t>
  </si>
  <si>
    <t>张冲至官田通公交道路</t>
  </si>
  <si>
    <t>流波䃥官田村</t>
  </si>
  <si>
    <t>新建110立方米墙垛式护栏，214mGr-B-2E波形梁护栏等相关安防设施</t>
  </si>
  <si>
    <t>墙垛式护栏700元/米、波形梁护栏260元/米</t>
  </si>
  <si>
    <t>受益脱贫人口510人，项目使用年限10年</t>
  </si>
  <si>
    <t>X324梅汤路（油槐段）</t>
  </si>
  <si>
    <t>油坊店西莲村</t>
  </si>
  <si>
    <t>4800平方米主动网、人工排险，新建64立方米墙垛式护栏及1000余米Gr-B-2E波形梁护栏（含端头）等相关安防设施</t>
  </si>
  <si>
    <t>主动网120元/平方米、波形梁护栏260元/米</t>
  </si>
  <si>
    <t>受益脱贫人口800人，项目使用年限10年</t>
  </si>
  <si>
    <t>孙滩大桥连接线工程</t>
  </si>
  <si>
    <t>梅山镇政府</t>
  </si>
  <si>
    <t>徐冲村</t>
  </si>
  <si>
    <t>护岸700元/立方米</t>
  </si>
  <si>
    <t>受益脱贫人口820人，项目使用年限10年</t>
  </si>
  <si>
    <t>泗道河至银山畈道路除险工程</t>
  </si>
  <si>
    <t>汤家汇镇政府</t>
  </si>
  <si>
    <t>四道河村
银山畈村</t>
  </si>
  <si>
    <t>处理道路隐患3.134公里，弯道加宽36处，新建排水沟2160米及涵洞、标识标牌等其他附属工程</t>
  </si>
  <si>
    <t>100万元/公里</t>
  </si>
  <si>
    <t>受益脱贫人口1200人，项目使用年限10年</t>
  </si>
  <si>
    <t>老林组道路拓宽</t>
  </si>
  <si>
    <t>桃岭乡政府</t>
  </si>
  <si>
    <t>桃岭村</t>
  </si>
  <si>
    <t>加宽道路长520米、宽1米、厚0.18米，硬化改造道路长450米、宽3米、厚0.18米，新建护岸长220米、均高4米</t>
  </si>
  <si>
    <t>45万元/公里、700元/立方米</t>
  </si>
  <si>
    <t>受益脱贫人口330人，项目使用年限10年</t>
  </si>
  <si>
    <t>彩票公益金配套项目</t>
  </si>
  <si>
    <t>凉井村美丽乡村建设项目</t>
  </si>
  <si>
    <t>改厕10户，道路硬化320平方米，护岸260立方米，排水沟260米，房前屋后环境整治，乡风文明设施建设等</t>
  </si>
  <si>
    <t>混凝土650元/立方米</t>
  </si>
  <si>
    <t>2023年3-9月</t>
  </si>
  <si>
    <t>受益人口229人，项目使用年限10年</t>
  </si>
  <si>
    <t>持续提升乡村人居环境，落实人居环境长效管护。</t>
  </si>
  <si>
    <t>县茶美中心</t>
  </si>
  <si>
    <t>司马村美丽乡村建设项目</t>
  </si>
  <si>
    <t>古碑镇政府</t>
  </si>
  <si>
    <t>司马村</t>
  </si>
  <si>
    <t>房前屋后环境整治包括安装路灯11盏、新建挡墙150立方米、铺设胶粘石道路280平方米等</t>
  </si>
  <si>
    <t>路灯2700元/盏、混泥土650元/m³</t>
  </si>
  <si>
    <t>2023年3-6月</t>
  </si>
  <si>
    <t>受益脱贫人口18人，项目使用年限10年</t>
  </si>
  <si>
    <t>改善人居环境，提升群众幸福指数</t>
  </si>
  <si>
    <t>其他基础设施建设</t>
  </si>
  <si>
    <t>流波䃥镇流波新村附属工程</t>
  </si>
  <si>
    <t>流波䃥镇政府</t>
  </si>
  <si>
    <t>流波村</t>
  </si>
  <si>
    <t>安置点靠三岸长430米、均高4.5米，截洪沟长495米，排水沟510米等</t>
  </si>
  <si>
    <t>护岸3850元/米，截洪沟700元/米，排水沟400元/米</t>
  </si>
  <si>
    <t>受益脱贫人口110人，项目使用年限30年</t>
  </si>
  <si>
    <t>支持群众安置点基础设施建设，提升群众安全感、幸福感</t>
  </si>
  <si>
    <t>流波䃥镇流波新村降方工程</t>
  </si>
  <si>
    <t>流波新村安置点降方工程建设</t>
  </si>
  <si>
    <t>降方16元/立方米</t>
  </si>
  <si>
    <t>2023年1-10月</t>
  </si>
  <si>
    <t>山核桃加工厂配套</t>
  </si>
  <si>
    <t>关庙村</t>
  </si>
  <si>
    <t>新建山核桃加工厂场地硬化1132平方米、水磨石地面1295平方米、冷藏保鲜库等配套设施</t>
  </si>
  <si>
    <t>硬化125元/平方米，水磨石70元/平方米</t>
  </si>
  <si>
    <t>2023年3-10月</t>
  </si>
  <si>
    <t>受益脱贫人口100人，项目使用年限15年</t>
  </si>
  <si>
    <t>提升山核桃加工能力，带动群众务工就业</t>
  </si>
  <si>
    <t>三</t>
  </si>
  <si>
    <t>能力提升项目</t>
  </si>
  <si>
    <t>公益岗位</t>
  </si>
  <si>
    <t>县人社局</t>
  </si>
  <si>
    <t>全县</t>
  </si>
  <si>
    <t>脱贫户、监测户村级公益性岗位劳务就业补助</t>
  </si>
  <si>
    <t>人均每年6000元</t>
  </si>
  <si>
    <t>受益脱贫户、监测户1万户，户均增收6000元</t>
  </si>
  <si>
    <t>拓宽就业渠道，促进脱贫劳动力就业增收，激发群众内生动力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</si>
  <si>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</si>
  <si>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</si>
  <si>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县外就业每人每年500元；县内灵活就业每人每月100元；就业帮扶车间、基地、居家就业每人每月300元</t>
  </si>
  <si>
    <t>鼓励7500名脱贫人口及监测户在县外、县内灵活就业、县内就业帮扶车间、就业帮扶基地及县内其他企业稳定就业</t>
  </si>
  <si>
    <t>支持脱贫户、监测户县内外就业，促进就业增收</t>
  </si>
  <si>
    <t>四</t>
  </si>
  <si>
    <t>金融帮扶项目</t>
  </si>
  <si>
    <t>小额贷款贴息</t>
  </si>
  <si>
    <t>县乡村振兴局</t>
  </si>
  <si>
    <t>给予脱贫户、监测户贷款贴息</t>
  </si>
  <si>
    <t>贴息率4.75%</t>
  </si>
  <si>
    <t>受益脱贫户14336户</t>
  </si>
  <si>
    <t>巩固脱贫成效，促进产业发展</t>
  </si>
  <si>
    <t>五</t>
  </si>
  <si>
    <t>管理费</t>
  </si>
  <si>
    <t>县财政局</t>
  </si>
  <si>
    <t>用于项目勘察设计、监理、审计费用</t>
  </si>
  <si>
    <t>根据项目投资补助</t>
  </si>
  <si>
    <t>受益脱贫人口20000人</t>
  </si>
  <si>
    <t>保障项目建设成效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</si>
</sst>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1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85" zoomScaleNormal="85" topLeftCell="A7" workbookViewId="0">
      <selection activeCell="K18" sqref="K18"/>
    </sheetView>
  </sheetViews>
  <sheetFormatPr defaultColWidth="8.88888888888889" defaultRowHeight="14.4"/>
  <cols>
    <col min="2" max="2" width="21.1759259259259" style="4" customWidth="1"/>
    <col min="3" max="3" width="17.8981481481481" style="5" customWidth="1"/>
    <col min="4" max="4" width="11.3703703703704" customWidth="1"/>
    <col min="5" max="5" width="10.3240740740741" customWidth="1"/>
    <col min="6" max="6" width="10.4444444444444" customWidth="1"/>
    <col min="7" max="7" width="10.5555555555556" customWidth="1"/>
    <col min="8" max="8" width="32.5555555555556" customWidth="1"/>
    <col min="9" max="10" width="15.2222222222222" customWidth="1"/>
    <col min="11" max="11" width="25.8796296296296" customWidth="1"/>
    <col min="12" max="12" width="20.3888888888889" customWidth="1"/>
    <col min="13" max="13" width="17.3796296296296" style="5" customWidth="1"/>
    <col min="14" max="14" width="10.9722222222222" customWidth="1"/>
    <col min="15" max="15" width="15.6666666666667"/>
    <col min="16" max="16" width="14.3333333333333"/>
  </cols>
  <sheetData>
    <row r="1" ht="43" customHeight="1" spans="1:14">
      <c r="A1" s="6" t="s">
        <v>0</v>
      </c>
      <c r="B1" s="7"/>
      <c r="C1" s="6"/>
      <c r="D1" s="6"/>
      <c r="E1" s="6"/>
      <c r="F1" s="6"/>
      <c r="G1" s="6"/>
      <c r="H1" s="8"/>
      <c r="I1" s="6"/>
      <c r="J1" s="6"/>
      <c r="K1" s="6"/>
      <c r="L1" s="6"/>
      <c r="M1" s="6"/>
      <c r="N1" s="6"/>
    </row>
    <row r="2" s="1" customFormat="1" ht="4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9" t="s">
        <v>13</v>
      </c>
      <c r="N2" s="28" t="s">
        <v>14</v>
      </c>
    </row>
    <row r="3" s="1" customFormat="1" ht="28" customHeight="1" spans="1:14">
      <c r="A3" s="9"/>
      <c r="B3" s="9"/>
      <c r="C3" s="9"/>
      <c r="D3" s="9"/>
      <c r="E3" s="9">
        <f>F3+G3</f>
        <v>7710.2</v>
      </c>
      <c r="F3" s="10">
        <f>F4+F20+F37+F40+F42</f>
        <v>5804.5</v>
      </c>
      <c r="G3" s="10">
        <f>G4+G20+G37+G40+G42</f>
        <v>1905.7</v>
      </c>
      <c r="H3" s="9"/>
      <c r="I3" s="9"/>
      <c r="J3" s="9"/>
      <c r="K3" s="9"/>
      <c r="L3" s="9"/>
      <c r="M3" s="9"/>
      <c r="N3" s="25"/>
    </row>
    <row r="4" s="1" customFormat="1" ht="43" customHeight="1" spans="1:14">
      <c r="A4" s="9" t="s">
        <v>15</v>
      </c>
      <c r="B4" s="11" t="s">
        <v>16</v>
      </c>
      <c r="C4" s="9"/>
      <c r="D4" s="9"/>
      <c r="E4" s="9">
        <f>F4+G4</f>
        <v>3682</v>
      </c>
      <c r="F4" s="10">
        <f>F5+F12+F17</f>
        <v>1882</v>
      </c>
      <c r="G4" s="10">
        <f>G5+G12+G17</f>
        <v>1800</v>
      </c>
      <c r="H4" s="9"/>
      <c r="I4" s="9"/>
      <c r="J4" s="9"/>
      <c r="K4" s="9"/>
      <c r="L4" s="9"/>
      <c r="M4" s="9"/>
      <c r="N4" s="25"/>
    </row>
    <row r="5" s="1" customFormat="1" ht="43" customHeight="1" spans="1:14">
      <c r="A5" s="9" t="s">
        <v>17</v>
      </c>
      <c r="B5" s="11" t="s">
        <v>18</v>
      </c>
      <c r="C5" s="9"/>
      <c r="D5" s="9"/>
      <c r="E5" s="9">
        <f>F5+G5</f>
        <v>1800</v>
      </c>
      <c r="F5" s="10">
        <f>SUM(F6:F11)</f>
        <v>0</v>
      </c>
      <c r="G5" s="10">
        <f>SUM(G6:G11)</f>
        <v>1800</v>
      </c>
      <c r="H5" s="9"/>
      <c r="I5" s="9"/>
      <c r="J5" s="9"/>
      <c r="K5" s="9"/>
      <c r="L5" s="9"/>
      <c r="M5" s="9"/>
      <c r="N5" s="25"/>
    </row>
    <row r="6" s="1" customFormat="1" ht="48" customHeight="1" spans="1:14">
      <c r="A6" s="12">
        <v>1</v>
      </c>
      <c r="B6" s="13" t="s">
        <v>19</v>
      </c>
      <c r="C6" s="14" t="s">
        <v>20</v>
      </c>
      <c r="D6" s="14" t="s">
        <v>21</v>
      </c>
      <c r="E6" s="14">
        <v>300</v>
      </c>
      <c r="F6" s="14"/>
      <c r="G6" s="14">
        <v>300</v>
      </c>
      <c r="H6" s="15" t="s">
        <v>22</v>
      </c>
      <c r="I6" s="12" t="s">
        <v>23</v>
      </c>
      <c r="J6" s="29" t="s">
        <v>24</v>
      </c>
      <c r="K6" s="13" t="s">
        <v>25</v>
      </c>
      <c r="L6" s="13" t="s">
        <v>26</v>
      </c>
      <c r="M6" s="14" t="s">
        <v>27</v>
      </c>
      <c r="N6" s="25"/>
    </row>
    <row r="7" s="1" customFormat="1" ht="48" customHeight="1" spans="1:14">
      <c r="A7" s="12">
        <v>2</v>
      </c>
      <c r="B7" s="13" t="s">
        <v>28</v>
      </c>
      <c r="C7" s="14" t="s">
        <v>29</v>
      </c>
      <c r="D7" s="14" t="s">
        <v>30</v>
      </c>
      <c r="E7" s="14">
        <v>200</v>
      </c>
      <c r="F7" s="14"/>
      <c r="G7" s="14">
        <v>200</v>
      </c>
      <c r="H7" s="15" t="s">
        <v>31</v>
      </c>
      <c r="I7" s="12" t="s">
        <v>23</v>
      </c>
      <c r="J7" s="29" t="s">
        <v>24</v>
      </c>
      <c r="K7" s="13" t="s">
        <v>32</v>
      </c>
      <c r="L7" s="13" t="s">
        <v>26</v>
      </c>
      <c r="M7" s="14" t="s">
        <v>27</v>
      </c>
      <c r="N7" s="25"/>
    </row>
    <row r="8" s="1" customFormat="1" ht="48" customHeight="1" spans="1:14">
      <c r="A8" s="12">
        <v>3</v>
      </c>
      <c r="B8" s="13" t="s">
        <v>33</v>
      </c>
      <c r="C8" s="14" t="s">
        <v>34</v>
      </c>
      <c r="D8" s="14" t="s">
        <v>35</v>
      </c>
      <c r="E8" s="14">
        <v>200</v>
      </c>
      <c r="F8" s="14"/>
      <c r="G8" s="14">
        <v>200</v>
      </c>
      <c r="H8" s="15" t="s">
        <v>31</v>
      </c>
      <c r="I8" s="12" t="s">
        <v>23</v>
      </c>
      <c r="J8" s="29" t="s">
        <v>24</v>
      </c>
      <c r="K8" s="13" t="s">
        <v>36</v>
      </c>
      <c r="L8" s="13" t="s">
        <v>26</v>
      </c>
      <c r="M8" s="14" t="s">
        <v>27</v>
      </c>
      <c r="N8" s="25"/>
    </row>
    <row r="9" s="1" customFormat="1" ht="48" customHeight="1" spans="1:14">
      <c r="A9" s="12">
        <v>4</v>
      </c>
      <c r="B9" s="13" t="s">
        <v>37</v>
      </c>
      <c r="C9" s="14" t="s">
        <v>20</v>
      </c>
      <c r="D9" s="14" t="s">
        <v>38</v>
      </c>
      <c r="E9" s="14">
        <v>300</v>
      </c>
      <c r="F9" s="14"/>
      <c r="G9" s="14">
        <v>300</v>
      </c>
      <c r="H9" s="15" t="s">
        <v>39</v>
      </c>
      <c r="I9" s="12" t="s">
        <v>23</v>
      </c>
      <c r="J9" s="29" t="s">
        <v>24</v>
      </c>
      <c r="K9" s="13" t="s">
        <v>25</v>
      </c>
      <c r="L9" s="13" t="s">
        <v>26</v>
      </c>
      <c r="M9" s="14" t="s">
        <v>27</v>
      </c>
      <c r="N9" s="25"/>
    </row>
    <row r="10" s="1" customFormat="1" ht="48" customHeight="1" spans="1:14">
      <c r="A10" s="12">
        <v>5</v>
      </c>
      <c r="B10" s="13" t="s">
        <v>40</v>
      </c>
      <c r="C10" s="14" t="s">
        <v>41</v>
      </c>
      <c r="D10" s="14" t="s">
        <v>42</v>
      </c>
      <c r="E10" s="14">
        <v>300</v>
      </c>
      <c r="F10" s="14"/>
      <c r="G10" s="14">
        <v>300</v>
      </c>
      <c r="H10" s="15" t="s">
        <v>39</v>
      </c>
      <c r="I10" s="12" t="s">
        <v>23</v>
      </c>
      <c r="J10" s="29" t="s">
        <v>24</v>
      </c>
      <c r="K10" s="13" t="s">
        <v>25</v>
      </c>
      <c r="L10" s="13" t="s">
        <v>26</v>
      </c>
      <c r="M10" s="14" t="s">
        <v>27</v>
      </c>
      <c r="N10" s="25"/>
    </row>
    <row r="11" s="1" customFormat="1" ht="48" customHeight="1" spans="1:14">
      <c r="A11" s="12">
        <v>6</v>
      </c>
      <c r="B11" s="13" t="s">
        <v>43</v>
      </c>
      <c r="C11" s="14" t="s">
        <v>44</v>
      </c>
      <c r="D11" s="14" t="s">
        <v>45</v>
      </c>
      <c r="E11" s="12">
        <f>F11+G11</f>
        <v>500</v>
      </c>
      <c r="F11" s="14"/>
      <c r="G11" s="14">
        <v>500</v>
      </c>
      <c r="H11" s="13" t="s">
        <v>46</v>
      </c>
      <c r="I11" s="12" t="s">
        <v>23</v>
      </c>
      <c r="J11" s="29" t="s">
        <v>24</v>
      </c>
      <c r="K11" s="13" t="s">
        <v>25</v>
      </c>
      <c r="L11" s="13" t="s">
        <v>26</v>
      </c>
      <c r="M11" s="14" t="s">
        <v>27</v>
      </c>
      <c r="N11" s="25"/>
    </row>
    <row r="12" s="1" customFormat="1" ht="32" customHeight="1" spans="1:14">
      <c r="A12" s="9" t="s">
        <v>47</v>
      </c>
      <c r="B12" s="11" t="s">
        <v>48</v>
      </c>
      <c r="C12" s="16"/>
      <c r="D12" s="10"/>
      <c r="E12" s="9">
        <f>SUM(E13:E16)</f>
        <v>982</v>
      </c>
      <c r="F12" s="9">
        <f>SUM(F13:F16)</f>
        <v>982</v>
      </c>
      <c r="G12" s="9">
        <f>SUM(G13:G16)</f>
        <v>0</v>
      </c>
      <c r="H12" s="13"/>
      <c r="I12" s="20"/>
      <c r="J12" s="20"/>
      <c r="K12" s="20"/>
      <c r="L12" s="20"/>
      <c r="M12" s="20"/>
      <c r="N12" s="25"/>
    </row>
    <row r="13" s="1" customFormat="1" ht="36" customHeight="1" spans="1:14">
      <c r="A13" s="12">
        <v>7</v>
      </c>
      <c r="B13" s="13" t="s">
        <v>49</v>
      </c>
      <c r="C13" s="14" t="s">
        <v>50</v>
      </c>
      <c r="D13" s="14" t="s">
        <v>51</v>
      </c>
      <c r="E13" s="12">
        <f t="shared" ref="E13:E19" si="0">F13+G13</f>
        <v>300</v>
      </c>
      <c r="F13" s="14">
        <v>300</v>
      </c>
      <c r="G13" s="14"/>
      <c r="H13" s="13" t="s">
        <v>52</v>
      </c>
      <c r="I13" s="14" t="s">
        <v>53</v>
      </c>
      <c r="J13" s="15" t="s">
        <v>54</v>
      </c>
      <c r="K13" s="15" t="s">
        <v>55</v>
      </c>
      <c r="L13" s="15" t="s">
        <v>56</v>
      </c>
      <c r="M13" s="14" t="s">
        <v>50</v>
      </c>
      <c r="N13" s="30"/>
    </row>
    <row r="14" s="1" customFormat="1" ht="36" customHeight="1" spans="1:14">
      <c r="A14" s="12">
        <v>8</v>
      </c>
      <c r="B14" s="13" t="s">
        <v>57</v>
      </c>
      <c r="C14" s="14" t="s">
        <v>50</v>
      </c>
      <c r="D14" s="14" t="s">
        <v>51</v>
      </c>
      <c r="E14" s="12">
        <f t="shared" si="0"/>
        <v>200</v>
      </c>
      <c r="F14" s="14">
        <v>200</v>
      </c>
      <c r="G14" s="14"/>
      <c r="H14" s="13" t="s">
        <v>58</v>
      </c>
      <c r="I14" s="14" t="s">
        <v>59</v>
      </c>
      <c r="J14" s="15" t="s">
        <v>54</v>
      </c>
      <c r="K14" s="15" t="s">
        <v>55</v>
      </c>
      <c r="L14" s="15" t="s">
        <v>60</v>
      </c>
      <c r="M14" s="14" t="s">
        <v>50</v>
      </c>
      <c r="N14" s="30"/>
    </row>
    <row r="15" s="1" customFormat="1" ht="36" customHeight="1" spans="1:14">
      <c r="A15" s="12">
        <v>9</v>
      </c>
      <c r="B15" s="13" t="s">
        <v>61</v>
      </c>
      <c r="C15" s="14" t="s">
        <v>62</v>
      </c>
      <c r="D15" s="14" t="s">
        <v>63</v>
      </c>
      <c r="E15" s="12">
        <f t="shared" si="0"/>
        <v>32</v>
      </c>
      <c r="F15" s="14">
        <v>32</v>
      </c>
      <c r="G15" s="14"/>
      <c r="H15" s="13" t="s">
        <v>64</v>
      </c>
      <c r="I15" s="14" t="s">
        <v>65</v>
      </c>
      <c r="J15" s="15" t="s">
        <v>54</v>
      </c>
      <c r="K15" s="15" t="s">
        <v>66</v>
      </c>
      <c r="L15" s="15" t="s">
        <v>56</v>
      </c>
      <c r="M15" s="14" t="s">
        <v>50</v>
      </c>
      <c r="N15" s="30"/>
    </row>
    <row r="16" s="1" customFormat="1" ht="47" customHeight="1" spans="1:14">
      <c r="A16" s="12">
        <v>10</v>
      </c>
      <c r="B16" s="13" t="s">
        <v>67</v>
      </c>
      <c r="C16" s="14" t="s">
        <v>68</v>
      </c>
      <c r="D16" s="14" t="s">
        <v>69</v>
      </c>
      <c r="E16" s="12">
        <f t="shared" si="0"/>
        <v>450</v>
      </c>
      <c r="F16" s="14">
        <v>450</v>
      </c>
      <c r="G16" s="14"/>
      <c r="H16" s="13" t="s">
        <v>70</v>
      </c>
      <c r="I16" s="15" t="s">
        <v>71</v>
      </c>
      <c r="J16" s="15" t="s">
        <v>54</v>
      </c>
      <c r="K16" s="15" t="s">
        <v>72</v>
      </c>
      <c r="L16" s="15" t="s">
        <v>73</v>
      </c>
      <c r="M16" s="14" t="s">
        <v>50</v>
      </c>
      <c r="N16" s="25"/>
    </row>
    <row r="17" s="1" customFormat="1" ht="32" customHeight="1" spans="1:14">
      <c r="A17" s="9" t="s">
        <v>74</v>
      </c>
      <c r="B17" s="11" t="s">
        <v>75</v>
      </c>
      <c r="C17" s="17"/>
      <c r="D17" s="14"/>
      <c r="E17" s="9">
        <f t="shared" si="0"/>
        <v>900</v>
      </c>
      <c r="F17" s="14">
        <f>SUM(F18:F19)</f>
        <v>900</v>
      </c>
      <c r="G17" s="14"/>
      <c r="H17" s="13"/>
      <c r="I17" s="17"/>
      <c r="J17" s="17"/>
      <c r="K17" s="17"/>
      <c r="L17" s="17"/>
      <c r="M17" s="17"/>
      <c r="N17" s="25"/>
    </row>
    <row r="18" s="1" customFormat="1" ht="52" customHeight="1" spans="1:14">
      <c r="A18" s="12">
        <v>11</v>
      </c>
      <c r="B18" s="13" t="s">
        <v>76</v>
      </c>
      <c r="C18" s="14" t="s">
        <v>77</v>
      </c>
      <c r="D18" s="14" t="s">
        <v>78</v>
      </c>
      <c r="E18" s="12">
        <f t="shared" si="0"/>
        <v>400</v>
      </c>
      <c r="F18" s="14">
        <v>400</v>
      </c>
      <c r="G18" s="14"/>
      <c r="H18" s="13" t="s">
        <v>79</v>
      </c>
      <c r="I18" s="14" t="s">
        <v>23</v>
      </c>
      <c r="J18" s="14" t="s">
        <v>80</v>
      </c>
      <c r="K18" s="13" t="s">
        <v>25</v>
      </c>
      <c r="L18" s="13" t="s">
        <v>81</v>
      </c>
      <c r="M18" s="14" t="s">
        <v>82</v>
      </c>
      <c r="N18" s="25"/>
    </row>
    <row r="19" s="1" customFormat="1" ht="52" customHeight="1" spans="1:14">
      <c r="A19" s="12">
        <v>12</v>
      </c>
      <c r="B19" s="13" t="s">
        <v>83</v>
      </c>
      <c r="C19" s="14" t="s">
        <v>84</v>
      </c>
      <c r="D19" s="14" t="s">
        <v>85</v>
      </c>
      <c r="E19" s="12">
        <f t="shared" si="0"/>
        <v>500</v>
      </c>
      <c r="F19" s="14">
        <v>500</v>
      </c>
      <c r="G19" s="14"/>
      <c r="H19" s="18" t="s">
        <v>86</v>
      </c>
      <c r="I19" s="14" t="s">
        <v>87</v>
      </c>
      <c r="J19" s="14" t="s">
        <v>80</v>
      </c>
      <c r="K19" s="13" t="s">
        <v>88</v>
      </c>
      <c r="L19" s="13" t="s">
        <v>81</v>
      </c>
      <c r="M19" s="14" t="s">
        <v>82</v>
      </c>
      <c r="N19" s="25"/>
    </row>
    <row r="20" s="1" customFormat="1" ht="32" customHeight="1" spans="1:14">
      <c r="A20" s="9" t="s">
        <v>89</v>
      </c>
      <c r="B20" s="19" t="s">
        <v>90</v>
      </c>
      <c r="C20" s="14"/>
      <c r="D20" s="14"/>
      <c r="E20" s="9">
        <f>E21+E30+E33</f>
        <v>2160.6</v>
      </c>
      <c r="F20" s="9">
        <f>F21+F30+F33</f>
        <v>2160.6</v>
      </c>
      <c r="G20" s="9">
        <f>G21+G30+G33</f>
        <v>0</v>
      </c>
      <c r="H20" s="13"/>
      <c r="I20" s="14"/>
      <c r="J20" s="14"/>
      <c r="K20" s="14"/>
      <c r="L20" s="14"/>
      <c r="M20" s="14"/>
      <c r="N20" s="14"/>
    </row>
    <row r="21" s="1" customFormat="1" ht="32" customHeight="1" spans="1:14">
      <c r="A21" s="9" t="s">
        <v>17</v>
      </c>
      <c r="B21" s="19" t="s">
        <v>91</v>
      </c>
      <c r="C21" s="20"/>
      <c r="D21" s="14"/>
      <c r="E21" s="9">
        <f>SUM(E22:E29)</f>
        <v>1584.6</v>
      </c>
      <c r="F21" s="9">
        <f>SUM(F22:F29)</f>
        <v>1584.6</v>
      </c>
      <c r="G21" s="9">
        <f>SUM(G22:G29)</f>
        <v>0</v>
      </c>
      <c r="H21" s="21"/>
      <c r="I21" s="14"/>
      <c r="J21" s="14"/>
      <c r="K21" s="14"/>
      <c r="L21" s="14"/>
      <c r="M21" s="14"/>
      <c r="N21" s="14"/>
    </row>
    <row r="22" s="2" customFormat="1" ht="32" customHeight="1" spans="1:14">
      <c r="A22" s="22">
        <v>13</v>
      </c>
      <c r="B22" s="13" t="s">
        <v>92</v>
      </c>
      <c r="C22" s="20" t="s">
        <v>93</v>
      </c>
      <c r="D22" s="14" t="s">
        <v>94</v>
      </c>
      <c r="E22" s="12">
        <f t="shared" ref="E22:E29" si="1">F22+G22</f>
        <v>332</v>
      </c>
      <c r="F22" s="14">
        <v>332</v>
      </c>
      <c r="G22" s="20"/>
      <c r="H22" s="21" t="s">
        <v>95</v>
      </c>
      <c r="I22" s="31" t="s">
        <v>96</v>
      </c>
      <c r="J22" s="14" t="s">
        <v>97</v>
      </c>
      <c r="K22" s="15" t="s">
        <v>98</v>
      </c>
      <c r="L22" s="15" t="s">
        <v>99</v>
      </c>
      <c r="M22" s="12" t="s">
        <v>93</v>
      </c>
      <c r="N22" s="14"/>
    </row>
    <row r="23" s="2" customFormat="1" ht="32" customHeight="1" spans="1:14">
      <c r="A23" s="22">
        <v>14</v>
      </c>
      <c r="B23" s="13" t="s">
        <v>100</v>
      </c>
      <c r="C23" s="20" t="s">
        <v>93</v>
      </c>
      <c r="D23" s="14" t="s">
        <v>51</v>
      </c>
      <c r="E23" s="12">
        <f t="shared" si="1"/>
        <v>460</v>
      </c>
      <c r="F23" s="14">
        <v>460</v>
      </c>
      <c r="G23" s="20"/>
      <c r="H23" s="21" t="s">
        <v>101</v>
      </c>
      <c r="I23" s="15" t="s">
        <v>102</v>
      </c>
      <c r="J23" s="14" t="s">
        <v>97</v>
      </c>
      <c r="K23" s="15" t="s">
        <v>103</v>
      </c>
      <c r="L23" s="15" t="s">
        <v>99</v>
      </c>
      <c r="M23" s="12" t="s">
        <v>93</v>
      </c>
      <c r="N23" s="14"/>
    </row>
    <row r="24" s="2" customFormat="1" ht="50" customHeight="1" spans="1:14">
      <c r="A24" s="22">
        <v>15</v>
      </c>
      <c r="B24" s="13" t="s">
        <v>104</v>
      </c>
      <c r="C24" s="20" t="s">
        <v>93</v>
      </c>
      <c r="D24" s="14" t="s">
        <v>105</v>
      </c>
      <c r="E24" s="12">
        <f t="shared" si="1"/>
        <v>46</v>
      </c>
      <c r="F24" s="14">
        <v>46</v>
      </c>
      <c r="G24" s="20"/>
      <c r="H24" s="21" t="s">
        <v>106</v>
      </c>
      <c r="I24" s="15" t="s">
        <v>107</v>
      </c>
      <c r="J24" s="14" t="s">
        <v>108</v>
      </c>
      <c r="K24" s="15" t="s">
        <v>109</v>
      </c>
      <c r="L24" s="15" t="s">
        <v>99</v>
      </c>
      <c r="M24" s="12" t="s">
        <v>93</v>
      </c>
      <c r="N24" s="14" t="s">
        <v>110</v>
      </c>
    </row>
    <row r="25" s="2" customFormat="1" ht="50" customHeight="1" spans="1:14">
      <c r="A25" s="22">
        <v>16</v>
      </c>
      <c r="B25" s="13" t="s">
        <v>111</v>
      </c>
      <c r="C25" s="20" t="s">
        <v>93</v>
      </c>
      <c r="D25" s="14" t="s">
        <v>112</v>
      </c>
      <c r="E25" s="12">
        <f t="shared" si="1"/>
        <v>32</v>
      </c>
      <c r="F25" s="14">
        <v>32</v>
      </c>
      <c r="G25" s="20"/>
      <c r="H25" s="21" t="s">
        <v>113</v>
      </c>
      <c r="I25" s="15" t="s">
        <v>114</v>
      </c>
      <c r="J25" s="14" t="s">
        <v>108</v>
      </c>
      <c r="K25" s="15" t="s">
        <v>115</v>
      </c>
      <c r="L25" s="15" t="s">
        <v>99</v>
      </c>
      <c r="M25" s="12" t="s">
        <v>93</v>
      </c>
      <c r="N25" s="14" t="s">
        <v>110</v>
      </c>
    </row>
    <row r="26" s="2" customFormat="1" ht="63" customHeight="1" spans="1:14">
      <c r="A26" s="22">
        <v>17</v>
      </c>
      <c r="B26" s="13" t="s">
        <v>116</v>
      </c>
      <c r="C26" s="20" t="s">
        <v>93</v>
      </c>
      <c r="D26" s="14" t="s">
        <v>117</v>
      </c>
      <c r="E26" s="12">
        <f t="shared" si="1"/>
        <v>105.6</v>
      </c>
      <c r="F26" s="14">
        <v>105.6</v>
      </c>
      <c r="G26" s="20"/>
      <c r="H26" s="21" t="s">
        <v>118</v>
      </c>
      <c r="I26" s="15" t="s">
        <v>119</v>
      </c>
      <c r="J26" s="14" t="s">
        <v>108</v>
      </c>
      <c r="K26" s="15" t="s">
        <v>120</v>
      </c>
      <c r="L26" s="15" t="s">
        <v>99</v>
      </c>
      <c r="M26" s="12" t="s">
        <v>93</v>
      </c>
      <c r="N26" s="14" t="s">
        <v>110</v>
      </c>
    </row>
    <row r="27" s="2" customFormat="1" ht="32" customHeight="1" spans="1:14">
      <c r="A27" s="22">
        <v>18</v>
      </c>
      <c r="B27" s="13" t="s">
        <v>121</v>
      </c>
      <c r="C27" s="20" t="s">
        <v>122</v>
      </c>
      <c r="D27" s="14" t="s">
        <v>123</v>
      </c>
      <c r="E27" s="12">
        <f t="shared" si="1"/>
        <v>200</v>
      </c>
      <c r="F27" s="14">
        <v>200</v>
      </c>
      <c r="G27" s="20"/>
      <c r="H27" s="21" t="s">
        <v>121</v>
      </c>
      <c r="I27" s="15" t="s">
        <v>124</v>
      </c>
      <c r="J27" s="14" t="s">
        <v>97</v>
      </c>
      <c r="K27" s="15" t="s">
        <v>125</v>
      </c>
      <c r="L27" s="15" t="s">
        <v>99</v>
      </c>
      <c r="M27" s="22" t="s">
        <v>93</v>
      </c>
      <c r="N27" s="14"/>
    </row>
    <row r="28" s="2" customFormat="1" ht="51" customHeight="1" spans="1:14">
      <c r="A28" s="22">
        <v>19</v>
      </c>
      <c r="B28" s="13" t="s">
        <v>126</v>
      </c>
      <c r="C28" s="20" t="s">
        <v>127</v>
      </c>
      <c r="D28" s="14" t="s">
        <v>128</v>
      </c>
      <c r="E28" s="12">
        <f t="shared" si="1"/>
        <v>314</v>
      </c>
      <c r="F28" s="14">
        <v>314</v>
      </c>
      <c r="G28" s="20"/>
      <c r="H28" s="21" t="s">
        <v>129</v>
      </c>
      <c r="I28" s="31" t="s">
        <v>130</v>
      </c>
      <c r="J28" s="14" t="s">
        <v>97</v>
      </c>
      <c r="K28" s="15" t="s">
        <v>131</v>
      </c>
      <c r="L28" s="15" t="s">
        <v>99</v>
      </c>
      <c r="M28" s="12" t="s">
        <v>93</v>
      </c>
      <c r="N28" s="14"/>
    </row>
    <row r="29" s="2" customFormat="1" ht="65" customHeight="1" spans="1:15">
      <c r="A29" s="22">
        <v>20</v>
      </c>
      <c r="B29" s="13" t="s">
        <v>132</v>
      </c>
      <c r="C29" s="20" t="s">
        <v>133</v>
      </c>
      <c r="D29" s="14" t="s">
        <v>134</v>
      </c>
      <c r="E29" s="12">
        <f t="shared" si="1"/>
        <v>95</v>
      </c>
      <c r="F29" s="14">
        <v>95</v>
      </c>
      <c r="G29" s="20"/>
      <c r="H29" s="21" t="s">
        <v>135</v>
      </c>
      <c r="I29" s="15" t="s">
        <v>136</v>
      </c>
      <c r="J29" s="14" t="s">
        <v>97</v>
      </c>
      <c r="K29" s="15" t="s">
        <v>137</v>
      </c>
      <c r="L29" s="15" t="s">
        <v>99</v>
      </c>
      <c r="M29" s="12" t="s">
        <v>93</v>
      </c>
      <c r="N29" s="14"/>
      <c r="O29" s="32"/>
    </row>
    <row r="30" s="3" customFormat="1" ht="32" customHeight="1" spans="1:15">
      <c r="A30" s="23" t="s">
        <v>47</v>
      </c>
      <c r="B30" s="19" t="s">
        <v>138</v>
      </c>
      <c r="C30" s="16"/>
      <c r="D30" s="10"/>
      <c r="E30" s="9">
        <f>SUM(E31:E32)</f>
        <v>194</v>
      </c>
      <c r="F30" s="9">
        <f>SUM(F31:F32)</f>
        <v>194</v>
      </c>
      <c r="G30" s="9">
        <f>SUM(G31:G32)</f>
        <v>0</v>
      </c>
      <c r="H30" s="24"/>
      <c r="I30" s="33"/>
      <c r="J30" s="33"/>
      <c r="K30" s="33"/>
      <c r="L30" s="33"/>
      <c r="M30" s="9"/>
      <c r="N30" s="10"/>
      <c r="O30" s="34"/>
    </row>
    <row r="31" s="2" customFormat="1" ht="64" customHeight="1" spans="1:14">
      <c r="A31" s="22">
        <v>21</v>
      </c>
      <c r="B31" s="13" t="s">
        <v>139</v>
      </c>
      <c r="C31" s="14" t="s">
        <v>62</v>
      </c>
      <c r="D31" s="14" t="s">
        <v>21</v>
      </c>
      <c r="E31" s="12">
        <f>F31+G31</f>
        <v>114.5</v>
      </c>
      <c r="F31" s="14">
        <v>114.5</v>
      </c>
      <c r="G31" s="14"/>
      <c r="H31" s="13" t="s">
        <v>140</v>
      </c>
      <c r="I31" s="14" t="s">
        <v>141</v>
      </c>
      <c r="J31" s="14" t="s">
        <v>142</v>
      </c>
      <c r="K31" s="14" t="s">
        <v>143</v>
      </c>
      <c r="L31" s="14" t="s">
        <v>144</v>
      </c>
      <c r="M31" s="22" t="s">
        <v>145</v>
      </c>
      <c r="N31" s="14"/>
    </row>
    <row r="32" s="2" customFormat="1" ht="48" customHeight="1" spans="1:14">
      <c r="A32" s="22">
        <v>22</v>
      </c>
      <c r="B32" s="13" t="s">
        <v>146</v>
      </c>
      <c r="C32" s="20" t="s">
        <v>147</v>
      </c>
      <c r="D32" s="14" t="s">
        <v>148</v>
      </c>
      <c r="E32" s="12">
        <f>F32+G32</f>
        <v>79.5</v>
      </c>
      <c r="F32" s="14">
        <v>79.5</v>
      </c>
      <c r="G32" s="14"/>
      <c r="H32" s="13" t="s">
        <v>149</v>
      </c>
      <c r="I32" s="15" t="s">
        <v>150</v>
      </c>
      <c r="J32" s="35" t="s">
        <v>151</v>
      </c>
      <c r="K32" s="15" t="s">
        <v>152</v>
      </c>
      <c r="L32" s="15" t="s">
        <v>153</v>
      </c>
      <c r="M32" s="22" t="s">
        <v>145</v>
      </c>
      <c r="N32" s="14"/>
    </row>
    <row r="33" s="3" customFormat="1" ht="32" customHeight="1" spans="1:14">
      <c r="A33" s="23" t="s">
        <v>74</v>
      </c>
      <c r="B33" s="19" t="s">
        <v>154</v>
      </c>
      <c r="C33" s="16"/>
      <c r="D33" s="10"/>
      <c r="E33" s="9">
        <f>SUM(E34:E36)</f>
        <v>382</v>
      </c>
      <c r="F33" s="9">
        <f>SUM(F34:F36)</f>
        <v>382</v>
      </c>
      <c r="G33" s="9">
        <f>SUM(G34:G36)</f>
        <v>0</v>
      </c>
      <c r="H33" s="19"/>
      <c r="I33" s="36"/>
      <c r="J33" s="36"/>
      <c r="K33" s="36"/>
      <c r="L33" s="36"/>
      <c r="M33" s="23"/>
      <c r="N33" s="10"/>
    </row>
    <row r="34" s="2" customFormat="1" ht="48" customHeight="1" spans="1:15">
      <c r="A34" s="22">
        <v>23</v>
      </c>
      <c r="B34" s="13" t="s">
        <v>155</v>
      </c>
      <c r="C34" s="14" t="s">
        <v>156</v>
      </c>
      <c r="D34" s="14" t="s">
        <v>157</v>
      </c>
      <c r="E34" s="12">
        <f t="shared" ref="E34:E39" si="2">F34+G34</f>
        <v>220</v>
      </c>
      <c r="F34" s="14">
        <v>220</v>
      </c>
      <c r="G34" s="14"/>
      <c r="H34" s="13" t="s">
        <v>158</v>
      </c>
      <c r="I34" s="21" t="s">
        <v>159</v>
      </c>
      <c r="J34" s="20" t="s">
        <v>97</v>
      </c>
      <c r="K34" s="21" t="s">
        <v>160</v>
      </c>
      <c r="L34" s="21" t="s">
        <v>161</v>
      </c>
      <c r="M34" s="22" t="s">
        <v>93</v>
      </c>
      <c r="N34" s="14"/>
      <c r="O34" s="32"/>
    </row>
    <row r="35" s="2" customFormat="1" ht="32" customHeight="1" spans="1:15">
      <c r="A35" s="22">
        <v>24</v>
      </c>
      <c r="B35" s="13" t="s">
        <v>162</v>
      </c>
      <c r="C35" s="14"/>
      <c r="D35" s="14" t="s">
        <v>157</v>
      </c>
      <c r="E35" s="12">
        <f t="shared" si="2"/>
        <v>82</v>
      </c>
      <c r="F35" s="14">
        <v>82</v>
      </c>
      <c r="G35" s="14"/>
      <c r="H35" s="13" t="s">
        <v>163</v>
      </c>
      <c r="I35" s="37" t="s">
        <v>164</v>
      </c>
      <c r="J35" s="20" t="s">
        <v>165</v>
      </c>
      <c r="K35" s="21" t="s">
        <v>160</v>
      </c>
      <c r="L35" s="21" t="s">
        <v>161</v>
      </c>
      <c r="M35" s="12" t="s">
        <v>93</v>
      </c>
      <c r="N35" s="14" t="s">
        <v>110</v>
      </c>
      <c r="O35" s="32"/>
    </row>
    <row r="36" s="2" customFormat="1" ht="45" customHeight="1" spans="1:14">
      <c r="A36" s="22">
        <v>25</v>
      </c>
      <c r="B36" s="13" t="s">
        <v>166</v>
      </c>
      <c r="C36" s="20" t="s">
        <v>68</v>
      </c>
      <c r="D36" s="14" t="s">
        <v>167</v>
      </c>
      <c r="E36" s="12">
        <f t="shared" si="2"/>
        <v>80</v>
      </c>
      <c r="F36" s="14">
        <v>80</v>
      </c>
      <c r="G36" s="20"/>
      <c r="H36" s="21" t="s">
        <v>168</v>
      </c>
      <c r="I36" s="38" t="s">
        <v>169</v>
      </c>
      <c r="J36" s="39" t="s">
        <v>170</v>
      </c>
      <c r="K36" s="38" t="s">
        <v>171</v>
      </c>
      <c r="L36" s="40" t="s">
        <v>172</v>
      </c>
      <c r="M36" s="22" t="s">
        <v>50</v>
      </c>
      <c r="N36" s="14"/>
    </row>
    <row r="37" s="2" customFormat="1" ht="32" customHeight="1" spans="1:15">
      <c r="A37" s="9" t="s">
        <v>173</v>
      </c>
      <c r="B37" s="19" t="s">
        <v>174</v>
      </c>
      <c r="C37" s="14"/>
      <c r="D37" s="14"/>
      <c r="E37" s="9">
        <f t="shared" si="2"/>
        <v>1467</v>
      </c>
      <c r="F37" s="10">
        <f>SUM(F38:F39)</f>
        <v>1467</v>
      </c>
      <c r="G37" s="10">
        <f>SUM(G38:G39)</f>
        <v>0</v>
      </c>
      <c r="H37" s="13"/>
      <c r="I37" s="31"/>
      <c r="J37" s="31"/>
      <c r="K37" s="31"/>
      <c r="L37" s="31"/>
      <c r="M37" s="12"/>
      <c r="N37" s="14"/>
      <c r="O37" s="32"/>
    </row>
    <row r="38" s="2" customFormat="1" ht="32" customHeight="1" spans="1:15">
      <c r="A38" s="22">
        <v>26</v>
      </c>
      <c r="B38" s="13" t="s">
        <v>175</v>
      </c>
      <c r="C38" s="14" t="s">
        <v>176</v>
      </c>
      <c r="D38" s="14" t="s">
        <v>177</v>
      </c>
      <c r="E38" s="12">
        <f t="shared" si="2"/>
        <v>1200</v>
      </c>
      <c r="F38" s="14">
        <v>1200</v>
      </c>
      <c r="G38" s="14"/>
      <c r="H38" s="13" t="s">
        <v>178</v>
      </c>
      <c r="I38" s="14" t="s">
        <v>179</v>
      </c>
      <c r="J38" s="14" t="s">
        <v>80</v>
      </c>
      <c r="K38" s="13" t="s">
        <v>180</v>
      </c>
      <c r="L38" s="13" t="s">
        <v>181</v>
      </c>
      <c r="M38" s="14" t="s">
        <v>176</v>
      </c>
      <c r="N38" s="14"/>
      <c r="O38" s="32"/>
    </row>
    <row r="39" s="2" customFormat="1" ht="49" customHeight="1" spans="1:15">
      <c r="A39" s="22">
        <v>27</v>
      </c>
      <c r="B39" s="13" t="s">
        <v>182</v>
      </c>
      <c r="C39" s="14" t="s">
        <v>176</v>
      </c>
      <c r="D39" s="14" t="s">
        <v>177</v>
      </c>
      <c r="E39" s="12">
        <f t="shared" si="2"/>
        <v>267</v>
      </c>
      <c r="F39" s="22">
        <v>267</v>
      </c>
      <c r="G39" s="22"/>
      <c r="H39" s="13" t="s">
        <v>183</v>
      </c>
      <c r="I39" s="14" t="s">
        <v>184</v>
      </c>
      <c r="J39" s="14" t="s">
        <v>80</v>
      </c>
      <c r="K39" s="13" t="s">
        <v>185</v>
      </c>
      <c r="L39" s="13" t="s">
        <v>186</v>
      </c>
      <c r="M39" s="14" t="s">
        <v>176</v>
      </c>
      <c r="N39" s="14"/>
      <c r="O39" s="32"/>
    </row>
    <row r="40" s="2" customFormat="1" ht="41" customHeight="1" spans="1:15">
      <c r="A40" s="23" t="s">
        <v>187</v>
      </c>
      <c r="B40" s="19" t="s">
        <v>188</v>
      </c>
      <c r="C40" s="14"/>
      <c r="D40" s="14"/>
      <c r="E40" s="9">
        <f>E41</f>
        <v>14.82</v>
      </c>
      <c r="F40" s="9">
        <f>F41</f>
        <v>4.4</v>
      </c>
      <c r="G40" s="9">
        <f>G41</f>
        <v>10.42</v>
      </c>
      <c r="H40" s="13"/>
      <c r="I40" s="31"/>
      <c r="J40" s="31"/>
      <c r="K40" s="31"/>
      <c r="L40" s="31"/>
      <c r="M40" s="14"/>
      <c r="N40" s="14"/>
      <c r="O40" s="32"/>
    </row>
    <row r="41" s="2" customFormat="1" ht="41" customHeight="1" spans="1:15">
      <c r="A41" s="22">
        <v>28</v>
      </c>
      <c r="B41" s="13" t="s">
        <v>189</v>
      </c>
      <c r="C41" s="14" t="s">
        <v>190</v>
      </c>
      <c r="D41" s="14" t="s">
        <v>177</v>
      </c>
      <c r="E41" s="12">
        <f>F41+G41</f>
        <v>14.82</v>
      </c>
      <c r="F41" s="22">
        <v>4.4</v>
      </c>
      <c r="G41" s="22">
        <v>10.42</v>
      </c>
      <c r="H41" s="13" t="s">
        <v>191</v>
      </c>
      <c r="I41" s="14" t="s">
        <v>192</v>
      </c>
      <c r="J41" s="14" t="s">
        <v>80</v>
      </c>
      <c r="K41" s="13" t="s">
        <v>193</v>
      </c>
      <c r="L41" s="13" t="s">
        <v>194</v>
      </c>
      <c r="M41" s="14" t="s">
        <v>190</v>
      </c>
      <c r="N41" s="14"/>
      <c r="O41" s="32"/>
    </row>
    <row r="42" s="2" customFormat="1" ht="32" customHeight="1" spans="1:15">
      <c r="A42" s="9" t="s">
        <v>195</v>
      </c>
      <c r="B42" s="19" t="s">
        <v>196</v>
      </c>
      <c r="C42" s="14"/>
      <c r="D42" s="14"/>
      <c r="E42" s="9">
        <f>F42+G42</f>
        <v>385.78</v>
      </c>
      <c r="F42" s="10">
        <f>F43</f>
        <v>290.5</v>
      </c>
      <c r="G42" s="10">
        <f>G43</f>
        <v>95.28</v>
      </c>
      <c r="H42" s="13"/>
      <c r="I42" s="31"/>
      <c r="J42" s="31"/>
      <c r="K42" s="31"/>
      <c r="L42" s="31"/>
      <c r="M42" s="12"/>
      <c r="N42" s="14"/>
      <c r="O42" s="32"/>
    </row>
    <row r="43" s="1" customFormat="1" ht="32" customHeight="1" spans="1:14">
      <c r="A43" s="25">
        <v>29</v>
      </c>
      <c r="B43" s="26" t="s">
        <v>196</v>
      </c>
      <c r="C43" s="25" t="s">
        <v>197</v>
      </c>
      <c r="D43" s="14" t="s">
        <v>177</v>
      </c>
      <c r="E43" s="12">
        <f>F43+G43</f>
        <v>385.78</v>
      </c>
      <c r="F43" s="22">
        <v>290.5</v>
      </c>
      <c r="G43" s="12">
        <v>95.28</v>
      </c>
      <c r="H43" s="13" t="s">
        <v>198</v>
      </c>
      <c r="I43" s="14" t="s">
        <v>199</v>
      </c>
      <c r="J43" s="14" t="s">
        <v>80</v>
      </c>
      <c r="K43" s="13" t="s">
        <v>200</v>
      </c>
      <c r="L43" s="13" t="s">
        <v>201</v>
      </c>
      <c r="M43" s="25" t="s">
        <v>197</v>
      </c>
      <c r="N43" s="25"/>
    </row>
  </sheetData>
  <mergeCells count="2">
    <mergeCell ref="A1:N1"/>
    <mergeCell ref="C34:C35"/>
  </mergeCells>
  <pageMargins left="0.275" right="0.156944444444444" top="0.590277777777778" bottom="0.786805555555556" header="0.5" footer="0.5"/>
  <pageSetup paperSize="9" scale="90" orientation="landscape" horizontalDpi="600"/>
  <headerFooter/>
  <ignoredErrors>
    <ignoredError sqref="F28 F36:F37" formulaRange="1"/>
    <ignoredError sqref="E18 E12:G12 E30:G30 E33:G33 E40:G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2023-03-07T10:35:00Z</dcterms:created>
  <dcterms:modified xsi:type="dcterms:W3CDTF">2023-03-28T00:22:46Z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9E2794BCF5624513A95B88C6FFEEA009</vt:lpwstr>
  </property>
  <property fmtid="{D5CDD505-2E9C-101B-9397-08002B2CF9AE}" pid="3" name="KSOProductBuildVer">
    <vt:lpwstr>2052-11.1.0.13703</vt:lpwstr>
  </property>
</Properties>
</file>