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50"/>
  </bookViews>
  <sheets>
    <sheet name="2023年项目库" sheetId="35" r:id="rId1"/>
  </sheets>
  <definedNames>
    <definedName name="_xlnm._FilterDatabase" localSheetId="0" hidden="1">'2023年项目库'!$A$4:$DYL$73</definedName>
    <definedName name="_xlnm.Print_Titles" localSheetId="0">'2023年项目库'!$1:$2</definedName>
    <definedName name="_xlnm.Print_Area" localSheetId="0">'2023年项目库'!$A$1:$N$71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<sst xmlns="http://schemas.openxmlformats.org/spreadsheetml/2006/main" count="532" uniqueCount="262">
  <si>
    <t>2023年巩固拓展脱贫攻坚成果和乡村振兴项目库项目清单</t>
  </si>
  <si>
    <t>序号</t>
  </si>
  <si>
    <t>项目类别</t>
  </si>
  <si>
    <t>项目名称</t>
  </si>
  <si>
    <t>项目实施单位</t>
  </si>
  <si>
    <t>建设性质</t>
  </si>
  <si>
    <t>实施地点</t>
  </si>
  <si>
    <t>建设任务</t>
  </si>
  <si>
    <t>资金规模（万元）</t>
  </si>
  <si>
    <t>筹资方式</t>
  </si>
  <si>
    <t>时间进度</t>
  </si>
  <si>
    <t>责任单位</t>
  </si>
  <si>
    <t>受益对象（人）</t>
  </si>
  <si>
    <t>绩效目标</t>
  </si>
  <si>
    <t>群众参与和联农带农机制</t>
  </si>
  <si>
    <t>合计</t>
  </si>
  <si>
    <t>一</t>
  </si>
  <si>
    <t>产业项目</t>
  </si>
  <si>
    <t>（一）</t>
  </si>
  <si>
    <t>产业奖补</t>
  </si>
  <si>
    <t>特色种养业奖补</t>
  </si>
  <si>
    <t>县农业农村局</t>
  </si>
  <si>
    <t>新建</t>
  </si>
  <si>
    <t>全县</t>
  </si>
  <si>
    <t>鼓励脱贫户、动态监测户发展特色种养业</t>
  </si>
  <si>
    <t>政府投资</t>
  </si>
  <si>
    <t>2023年1-12月</t>
  </si>
  <si>
    <t>受益脱贫户20000户，户均增收2000元以上</t>
  </si>
  <si>
    <t>通过产业奖补，支持脱贫户发展特色产业，促进增收</t>
  </si>
  <si>
    <t>（二）</t>
  </si>
  <si>
    <t>农业产业</t>
  </si>
  <si>
    <t>果、蔬、桑“师带徒”培训</t>
  </si>
  <si>
    <t>开展果蔬、蚕桑“师带徒”培训</t>
  </si>
  <si>
    <t>受益脱贫人口110人，户均增收2000元</t>
  </si>
  <si>
    <t>通过培训提供群众生产技能，促进增收</t>
  </si>
  <si>
    <t>庭院经济试点项目</t>
  </si>
  <si>
    <t>支持建设县级庭院经济示范点50个</t>
  </si>
  <si>
    <t>受益脱贫人口210人，户均增收200元</t>
  </si>
  <si>
    <t>支持庭院产业发展，促进群众增收</t>
  </si>
  <si>
    <t>种质资源保护项目</t>
  </si>
  <si>
    <t>实施金寨黑毛猪纯种保护、桑蚕品种母种保育复壮、六安瓜片茶树品种选育等</t>
  </si>
  <si>
    <t>受益脱贫人口80人，户均增收3000元</t>
  </si>
  <si>
    <t>提升黑毛猪、茶树品质，促进脱贫户增收</t>
  </si>
  <si>
    <t>优质农产品认证奖补项目</t>
  </si>
  <si>
    <t>对绿色、有机农产品认证单位给予定额补助</t>
  </si>
  <si>
    <t>受益脱贫人口150人，户均增收2000元</t>
  </si>
  <si>
    <t>提升农产品附加值，促进脱贫户农产品销售</t>
  </si>
  <si>
    <t>农产品质量提升</t>
  </si>
  <si>
    <t>推广商品有机肥3万吨、杀虫灯200盏、粘虫板200万片、诱捕器2万个、小微除草机械1500台，抽样检测农产品1500份、土壤100份，开展农业生产社会化服务（修剪机械、耕作机械、施肥机械）等</t>
  </si>
  <si>
    <t>受益脱贫人口3000人，户均增收2000元以上</t>
  </si>
  <si>
    <t>提升农产品品质，促进群众增收</t>
  </si>
  <si>
    <t>农产品品牌创建项目</t>
  </si>
  <si>
    <t>金寨区域共用品牌宣传、网红基地打造，组织企业参加合肥、上海等农展，举办推介会等</t>
  </si>
  <si>
    <t>受益800人，其中脱贫人口40人</t>
  </si>
  <si>
    <t>提高金寨农产品知名度、市场竞争力，促进群众增收</t>
  </si>
  <si>
    <t>2023年农产品标准化生产基地提质增效项目</t>
  </si>
  <si>
    <t>改造提升高标准农田9100亩（含实施农田宜机化改造1300亩）</t>
  </si>
  <si>
    <t>受益脱贫人口3400人，户均增收2000元以上</t>
  </si>
  <si>
    <t>提升农业自动化水平，增加产量，促进群众增收</t>
  </si>
  <si>
    <t>养蚕设施奖补</t>
  </si>
  <si>
    <t>对新建大小蚕室按标准给予补助</t>
  </si>
  <si>
    <t>受益脱贫人口800人，户均增收4000元以上</t>
  </si>
  <si>
    <t>通过扩大生产带动群众增收</t>
  </si>
  <si>
    <t>庭院经济发展（蚕桑）</t>
  </si>
  <si>
    <t>采购桑苗380万株、方格簇80万片</t>
  </si>
  <si>
    <t>受益脱贫人口1200人，项目使用年限10年</t>
  </si>
  <si>
    <t>扩大产业基地，促进脱贫户增收</t>
  </si>
  <si>
    <t>金寨县标准化茶园建设</t>
  </si>
  <si>
    <t>建设省级标准茶园4个、市县级标准茶园6个</t>
  </si>
  <si>
    <t>受益脱贫户500户，项目使用年限10年</t>
  </si>
  <si>
    <t>通过基地建设，提升标准化生产水平</t>
  </si>
  <si>
    <t>果子园乡梨产业项目</t>
  </si>
  <si>
    <t>果子园乡政府</t>
  </si>
  <si>
    <t>全乡</t>
  </si>
  <si>
    <t>股权投资方式支持品种改良、标准化梨园建设、品牌营销等</t>
  </si>
  <si>
    <t>受益脱贫人口40人，项目使用年限10年</t>
  </si>
  <si>
    <t>通过农业务工等方式带动村集体及农户增收</t>
  </si>
  <si>
    <t>（三）</t>
  </si>
  <si>
    <t>林业产业</t>
  </si>
  <si>
    <t>毛竹运输道路</t>
  </si>
  <si>
    <t>县林业局</t>
  </si>
  <si>
    <t>新修毛竹运输道路100公里，其中梅山镇15公里，麻埠镇7公里，油坊店乡15公里，青山镇14公里，流波䃥镇25公里，槐树湾乡2公里，斑竹园镇1公里，南溪镇5公里，桃岭乡5公里，全军乡10公里</t>
  </si>
  <si>
    <t>受益脱贫人口200人，项目使用年限10年</t>
  </si>
  <si>
    <t>改善山区群众毛竹采伐运输条件，扩大毛竹销售，带动毛竹产业发展，促进农户增收</t>
  </si>
  <si>
    <t>毛竹加工奖补</t>
  </si>
  <si>
    <t>对直接加工本县毛竹的企业按加工量每吨奖补30元</t>
  </si>
  <si>
    <t>受益脱贫人口200人，户均增收2000元</t>
  </si>
  <si>
    <t>促进毛竹生产销
售加工，带动群众产业增收</t>
  </si>
  <si>
    <t>毛竹成品销售奖补</t>
  </si>
  <si>
    <t>对2023年度毛竹成品产品销售收入达到4000万元以上的企业奖补100万，以后每增加1000万奖补20万；一家企业最高奖补额不超过200万元</t>
  </si>
  <si>
    <t>受益脱贫人口300人，户均增收2000元</t>
  </si>
  <si>
    <t>通过奖补，提高主体积极性，带动群众务工就业，增加收入</t>
  </si>
  <si>
    <t>山核桃新增发展</t>
  </si>
  <si>
    <t>新栽大别山山核桃1万株以上</t>
  </si>
  <si>
    <t>受益脱贫人口1000人以上，项目使用年限20年</t>
  </si>
  <si>
    <t>支持山核桃产业发展，促进群众增收</t>
  </si>
  <si>
    <t>山核桃培育</t>
  </si>
  <si>
    <t>各乡镇</t>
  </si>
  <si>
    <t>实施山核桃中幼林培育5000亩</t>
  </si>
  <si>
    <t>受益脱贫人口300人以上，项目使用年限10年</t>
  </si>
  <si>
    <t>促进山核桃产业发展，促进增产增收</t>
  </si>
  <si>
    <t>油茶产业基地补植</t>
  </si>
  <si>
    <t>有关乡镇</t>
  </si>
  <si>
    <t>采购油茶苗，支持油茶基地提升发展2万亩</t>
  </si>
  <si>
    <t>巩固油茶产业扶贫基地</t>
  </si>
  <si>
    <t>油茶低产林改造</t>
  </si>
  <si>
    <t>实施油茶低产林改造6000亩</t>
  </si>
  <si>
    <t>促进油茶发展，促进增产增收</t>
  </si>
  <si>
    <t>油茶产业基地管护</t>
  </si>
  <si>
    <t>对2万亩油茶产业扶贫基地进行抚育除草、施肥、养护管理</t>
  </si>
  <si>
    <t>受益脱贫人口1250人，项目使用年限10年</t>
  </si>
  <si>
    <t>壮大油茶产业，带动群众产业增收</t>
  </si>
  <si>
    <t>山核桃产业育苗基地</t>
  </si>
  <si>
    <t>关庙乡政府</t>
  </si>
  <si>
    <t>扶持发展山核桃育苗</t>
  </si>
  <si>
    <t>受益脱贫人口50人，项目使用年限10年</t>
  </si>
  <si>
    <t>保障山核桃苗木供应，支持发展山核桃产业发展，促进群众产业增收</t>
  </si>
  <si>
    <t>（四）</t>
  </si>
  <si>
    <t>中药产业</t>
  </si>
  <si>
    <t>（五）</t>
  </si>
  <si>
    <t>村集体经济</t>
  </si>
  <si>
    <t>（六）</t>
  </si>
  <si>
    <t>小型农田水利设施</t>
  </si>
  <si>
    <t>农田水利设施</t>
  </si>
  <si>
    <t>新建、维修沟、渠、堰、坝等农田水利基础设施，提升农田灌溉条件</t>
  </si>
  <si>
    <t>受益脱贫人口820人，项目使用年限8年</t>
  </si>
  <si>
    <t>改善农田水利生产条件，促进脱贫户产业发展增收脱贫</t>
  </si>
  <si>
    <t>（七）</t>
  </si>
  <si>
    <t>旅游产业</t>
  </si>
  <si>
    <t>精品民宿建设</t>
  </si>
  <si>
    <t>县文旅体育局</t>
  </si>
  <si>
    <t>在23个乡镇建设一批精品民宿</t>
  </si>
  <si>
    <t>受益脱贫人口3000人，项目使用年限10年</t>
  </si>
  <si>
    <t>发展乡村旅游，带动脱贫户就业增收</t>
  </si>
  <si>
    <t>（八）</t>
  </si>
  <si>
    <t>电商产业</t>
  </si>
  <si>
    <t>电商公共服务</t>
  </si>
  <si>
    <t>县科商经信局</t>
  </si>
  <si>
    <t>开展电子商务公共服务，中小微电商微商孵化培育服务、电商主体壮大优化提升服务等</t>
  </si>
  <si>
    <t>受益脱贫人口3000人，项目使用年限1年</t>
  </si>
  <si>
    <t>提升电商主体经营能力，带动脱贫户网销产品</t>
  </si>
  <si>
    <t>电商培训</t>
  </si>
  <si>
    <t>开展农村电商培训1200人次，培育农村电商复合型人才</t>
  </si>
  <si>
    <t>受益脱贫人口1200人，新增电商微商200家</t>
  </si>
  <si>
    <t>提升群众电商直播技能，带动增收</t>
  </si>
  <si>
    <t>（九）</t>
  </si>
  <si>
    <t>金融配套</t>
  </si>
  <si>
    <t>小额贷款贴息</t>
  </si>
  <si>
    <t>县乡村振兴局</t>
  </si>
  <si>
    <t>用于脱贫户小额扶贫贷款贴息</t>
  </si>
  <si>
    <t>受益脱贫人口1050人，户均增收1000元</t>
  </si>
  <si>
    <t>帮助脱贫户解决生产发展资金短缺，促进产业发展</t>
  </si>
  <si>
    <t>二</t>
  </si>
  <si>
    <t>基础设施</t>
  </si>
  <si>
    <t>以工代赈</t>
  </si>
  <si>
    <t>国有林场</t>
  </si>
  <si>
    <t>村组道路</t>
  </si>
  <si>
    <t>2023年村道安全防护项目</t>
  </si>
  <si>
    <t>县交通局</t>
  </si>
  <si>
    <t>改建</t>
  </si>
  <si>
    <t>全县23个乡镇</t>
  </si>
  <si>
    <t>新建398公里农村公路波形梁护栏、减速带、交通安全标志等安保防护工程</t>
  </si>
  <si>
    <t>受益脱贫人口35640人，项目使用年限10年</t>
  </si>
  <si>
    <t>改善脱贫户生产、生活出行条件</t>
  </si>
  <si>
    <t>2023年农村公路危桥改造项目</t>
  </si>
  <si>
    <t>拆除重建农村公路桥梁</t>
  </si>
  <si>
    <t>受益脱贫人口13650人，项目使用年限10年</t>
  </si>
  <si>
    <t>改善群众生产生活出行条件</t>
  </si>
  <si>
    <t>县域道路交通安全隐患整治项目</t>
  </si>
  <si>
    <t>421处道路通行安全隐患整治</t>
  </si>
  <si>
    <t>受益脱贫人口46800人，项目使用年限10年</t>
  </si>
  <si>
    <t>X426全军至梁山道路提升工程</t>
  </si>
  <si>
    <t>全军乡全军村、梁山村</t>
  </si>
  <si>
    <t>按公路三级标准建设长3公里宽6.5米沥青混凝土道路</t>
  </si>
  <si>
    <t>受益脱贫人口128人，项目使用年限10年</t>
  </si>
  <si>
    <t>全军乡何家湾石关月季花路拱桥加宽工程</t>
  </si>
  <si>
    <t>全军乡政府</t>
  </si>
  <si>
    <t>何家湾村</t>
  </si>
  <si>
    <t>进行老拱桥桥面加宽1.5米，长13米，及相关拱桥基础护岸处理</t>
  </si>
  <si>
    <t>受益脱贫人50人，使用年限15年</t>
  </si>
  <si>
    <t>全军乡全梁路前岭与小泗路衔接路</t>
  </si>
  <si>
    <t>梁山村</t>
  </si>
  <si>
    <t>新建水泥路面宽7米，长200米，厚0.2米，及相关附属工程</t>
  </si>
  <si>
    <t>受益脱贫人560人，使用年限10年</t>
  </si>
  <si>
    <t>沙河店村大寨至楼岭组道路拓宽项目</t>
  </si>
  <si>
    <t>沙河店村</t>
  </si>
  <si>
    <t>大寨至楼岭组道路由5米拓宽到7米。扩宽2米，长度350米，路两边人行步道共2米、长700米；边沟长350米，路侧石700米，沥青路面</t>
  </si>
  <si>
    <t>受益脱贫人560人，使用年限15年</t>
  </si>
  <si>
    <t>熊家河村朝阳山、背阴山、岭北水毁道路修复</t>
  </si>
  <si>
    <t>熊家河村朝阳山组、方田组、岭北组</t>
  </si>
  <si>
    <t>新建毛石混凝土护岸长约410米，高3米</t>
  </si>
  <si>
    <t>受益脱贫人口68人，项目使用年限10年</t>
  </si>
  <si>
    <t>安全饮水</t>
  </si>
  <si>
    <t>沙河店村集镇管网改造工程</t>
  </si>
  <si>
    <t>提升集镇主管网DN90PE5000米</t>
  </si>
  <si>
    <t>县水利局</t>
  </si>
  <si>
    <t>受益脱贫人口133人，项目使用年限10年</t>
  </si>
  <si>
    <t>改善群众饮水安全状况，提高群众生活水平</t>
  </si>
  <si>
    <t>何家湾村石关组饮水管网改造提升工程</t>
  </si>
  <si>
    <t>何家湾村石关组</t>
  </si>
  <si>
    <t>饮用自来水管网改造，水源地修建阶梯式水塔、推升水质</t>
  </si>
  <si>
    <t>受益脱贫人口35人，项目使用年限10年</t>
  </si>
  <si>
    <t>马头山引水工程</t>
  </si>
  <si>
    <t>全军村龙岗</t>
  </si>
  <si>
    <t>50立方米水塔一座、引水管道300米</t>
  </si>
  <si>
    <t>受益脱贫人口22人，项目使用年限5年</t>
  </si>
  <si>
    <t>梁山村街道自来水管网改造</t>
  </si>
  <si>
    <t>整治管网2400米，</t>
  </si>
  <si>
    <t>受益脱贫人口130人，项目使用年限5年</t>
  </si>
  <si>
    <t>全军乡小型供水工程改造提升工程</t>
  </si>
  <si>
    <t>前龙村</t>
  </si>
  <si>
    <t>水源地加固，新建沉淀过滤池4处，更换一体化水处理设备4处，增压泵4处</t>
  </si>
  <si>
    <t>受益脱贫人口100人，项目使用年限5年</t>
  </si>
  <si>
    <t>小型水利设施</t>
  </si>
  <si>
    <t>其他</t>
  </si>
  <si>
    <t>全军乡梁山村美丽乡村项目</t>
  </si>
  <si>
    <t>梁山村小湾中心村</t>
  </si>
  <si>
    <t>自来水入户管道1000米，闸阀井94座；
65户庭院房前屋后环境整治，场地硬化500平方米，柴棚800平方米，墙面整治1200平方米，防护设施200米，花池264米等；“五小园”整治2224米，微景节点打造5处，安全防护设施226米，新建农民活动场所700平方米，安装路灯30盏等</t>
  </si>
  <si>
    <t>县茶美中心</t>
  </si>
  <si>
    <t>受益人口87人，项目使用年限10年</t>
  </si>
  <si>
    <t>改善群众居住环境，提高生活品质</t>
  </si>
  <si>
    <t>街道村安置点环境整治提升工程</t>
  </si>
  <si>
    <t>沙河乡政府</t>
  </si>
  <si>
    <t>街道村</t>
  </si>
  <si>
    <t>道路硬化500米，护岸200米，安砌路侧石820米，铺设透水砖480平方米，涵管长70米等</t>
  </si>
  <si>
    <t>县发改委</t>
  </si>
  <si>
    <t>受益脱贫人口28人，项目使用年限15年</t>
  </si>
  <si>
    <t>改善安置点群众生产、生活条件</t>
  </si>
  <si>
    <t>沙河乡楼房村提升项目</t>
  </si>
  <si>
    <t>楼房村竹林中心村</t>
  </si>
  <si>
    <t>25户庭院房前屋后环境整治，柴棚107平方米，禽圈整治15个，场地硬化美化700平方米，入户道路42.5平方米，防护墙142米等；生态护岸385立方米，路面平整468平方米，步道290平方米，生态停车位200平方米，村庄内部道路整修长360米，宽3.5米等；新建“四池一地”8个，油污分离器30个，埋设管网768米，检查井12座，生态湿地1座，27个圈舍整治及粪污处理等</t>
  </si>
  <si>
    <t>受益人口54人，项目使用年限10年</t>
  </si>
  <si>
    <t>三</t>
  </si>
  <si>
    <t>农民能力提升</t>
  </si>
  <si>
    <t>技能脱贫</t>
  </si>
  <si>
    <t>技能培训</t>
  </si>
  <si>
    <t>县人社局</t>
  </si>
  <si>
    <t>脱贫劳动力技能脱贫培训2000人次</t>
  </si>
  <si>
    <t>受益脱贫人口2000人，户均增收1000元</t>
  </si>
  <si>
    <t>提高脱贫户劳动技能，拓宽就业渠道</t>
  </si>
  <si>
    <t>公益岗位</t>
  </si>
  <si>
    <t>脱贫户、监测户村级公益性岗位劳务就业补助</t>
  </si>
  <si>
    <t>受益脱贫户、监测户1万户，户均增收6000元</t>
  </si>
  <si>
    <t>拓宽就业渠道，促进脱贫劳动力就业增收，激发群众内生动力</t>
  </si>
  <si>
    <t>就业奖补项目</t>
  </si>
  <si>
    <t>就业奖补</t>
  </si>
  <si>
    <t>脱贫户务工就业补助</t>
  </si>
  <si>
    <t>受益脱贫人口及监测户7500人，户均增收1000元</t>
  </si>
  <si>
    <t>支持脱贫户、监测户县内外就业，促进就业增收</t>
  </si>
  <si>
    <t>四</t>
  </si>
  <si>
    <t>教育脱贫</t>
  </si>
  <si>
    <t>雨露计划</t>
  </si>
  <si>
    <t>中职高职脱贫学生资助</t>
  </si>
  <si>
    <t>受益脱贫人口3300人，户均增收3000元</t>
  </si>
  <si>
    <t>资助脱贫学生完成学习，提高就业能力，增加就业收入</t>
  </si>
  <si>
    <t>五</t>
  </si>
  <si>
    <t>管理费</t>
  </si>
  <si>
    <t>项目管理费</t>
  </si>
  <si>
    <t>县财政局</t>
  </si>
  <si>
    <t>用于项目勘察设计、监理、审计费用</t>
  </si>
  <si>
    <t>受益脱贫人口20000人</t>
  </si>
  <si>
    <t>保障项目建设成效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</si>
</sst>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9">
    <font>
      <sz val="12"/>
      <name val="宋体"/>
      <charset val="134"/>
    </font>
    <font>
      <sz val="12"/>
      <name val="方正粗黑宋简体"/>
      <charset val="134"/>
    </font>
    <font>
      <b/>
      <sz val="9"/>
      <name val="等线"/>
      <charset val="134"/>
    </font>
    <font>
      <sz val="9"/>
      <name val="等线"/>
      <charset val="134"/>
    </font>
    <font>
      <sz val="20"/>
      <name val="方正粗黑宋简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sz val="11"/>
      <color indexed="8"/>
      <name val="Calibri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1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86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86" applyFont="1" applyFill="1" applyBorder="1" applyAlignment="1" applyProtection="1">
      <alignment horizontal="center" vertical="center" wrapText="1"/>
    </xf>
    <xf numFmtId="0" fontId="3" fillId="0" borderId="1" xfId="86" applyNumberFormat="1" applyFont="1" applyFill="1" applyBorder="1" applyAlignment="1" applyProtection="1">
      <alignment horizontal="center" vertical="center" wrapText="1"/>
    </xf>
    <xf numFmtId="0" fontId="3" fillId="0" borderId="1" xfId="86" applyFont="1" applyFill="1" applyBorder="1" applyAlignment="1" applyProtection="1">
      <alignment horizontal="left" vertical="center" wrapText="1"/>
    </xf>
    <xf numFmtId="0" fontId="3" fillId="0" borderId="1" xfId="116" applyNumberFormat="1" applyFont="1" applyFill="1" applyBorder="1" applyAlignment="1">
      <alignment horizontal="center" vertical="center" wrapText="1"/>
    </xf>
    <xf numFmtId="0" fontId="2" fillId="0" borderId="1" xfId="86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86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86" applyNumberFormat="1" applyFont="1" applyFill="1" applyBorder="1" applyAlignment="1">
      <alignment horizontal="left" vertical="center" wrapText="1"/>
    </xf>
    <xf numFmtId="0" fontId="3" fillId="0" borderId="1" xfId="86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</cellXfs>
  <cellStyles count="11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7 3" xfId="50"/>
    <cellStyle name="常规 6" xfId="51"/>
    <cellStyle name="常规 25" xfId="52"/>
    <cellStyle name="常规 2 5" xfId="53"/>
    <cellStyle name="常规 27" xfId="54"/>
    <cellStyle name="常规_金寨县2017年度脱贫攻坚任务调查汇总表" xfId="55"/>
    <cellStyle name="常规 2 2 2" xfId="56"/>
    <cellStyle name="常规 2 4 2 2 3" xfId="57"/>
    <cellStyle name="常规 2 30 2" xfId="58"/>
    <cellStyle name="常规_14-17塘坝" xfId="59"/>
    <cellStyle name="常规 2 2" xfId="60"/>
    <cellStyle name="常规 2 3" xfId="61"/>
    <cellStyle name="常规 10" xfId="62"/>
    <cellStyle name="常规 2" xfId="63"/>
    <cellStyle name="常规 2 2 2 2 2" xfId="64"/>
    <cellStyle name="常规 258" xfId="65"/>
    <cellStyle name="常规 259" xfId="66"/>
    <cellStyle name="常规 3 18" xfId="67"/>
    <cellStyle name="常规 28" xfId="68"/>
    <cellStyle name="常规 3" xfId="69"/>
    <cellStyle name="常规 3 2" xfId="70"/>
    <cellStyle name="常规 4" xfId="71"/>
    <cellStyle name="常规_成果表-天堂寨镇河沟" xfId="72"/>
    <cellStyle name="常规 5" xfId="73"/>
    <cellStyle name="常规 7" xfId="74"/>
    <cellStyle name="常规 95" xfId="75"/>
    <cellStyle name="常规 11" xfId="76"/>
    <cellStyle name="常规_成果表-天堂寨镇拦水堰" xfId="77"/>
    <cellStyle name="常规 10 2 10" xfId="78"/>
    <cellStyle name="常规 2 6" xfId="79"/>
    <cellStyle name="常规 8 30" xfId="80"/>
    <cellStyle name="常规 12" xfId="81"/>
    <cellStyle name="常规 8" xfId="82"/>
    <cellStyle name="常规 9" xfId="83"/>
    <cellStyle name="常规 100" xfId="84"/>
    <cellStyle name="常规_城口" xfId="85"/>
    <cellStyle name="常规 2 13" xfId="86"/>
    <cellStyle name="常规 10 2" xfId="87"/>
    <cellStyle name="常规_附表-全省贫困村自来水普及情况统计表_金寨县扶贫规划—农饮附表 (改）" xfId="88"/>
    <cellStyle name="常规 13" xfId="89"/>
    <cellStyle name="常规 141" xfId="90"/>
    <cellStyle name="常规_3我做的项目金寨县国家农业综合开发2016年花石乡生态综合治理项目" xfId="91"/>
    <cellStyle name="常规 14 2" xfId="92"/>
    <cellStyle name="常规 17" xfId="93"/>
    <cellStyle name="常规 38" xfId="94"/>
    <cellStyle name="常规_Sheet1_1" xfId="95"/>
    <cellStyle name="常规 14" xfId="96"/>
    <cellStyle name="常规 16" xfId="97"/>
    <cellStyle name="常规 15" xfId="98"/>
    <cellStyle name="常规 100 2" xfId="99"/>
    <cellStyle name="常规_城口 3" xfId="100"/>
    <cellStyle name="常规_城口 2" xfId="101"/>
    <cellStyle name="常规_附表-全省贫困村自来水普及情况统计表_金寨县扶贫规划—农饮附表 (改） 2" xfId="102"/>
    <cellStyle name="常规_城口 4" xfId="103"/>
    <cellStyle name="常规 11 2 3" xfId="104"/>
    <cellStyle name="常规 11 2 3 3 2" xfId="105"/>
    <cellStyle name="常规 11 2 2 2 3 2" xfId="106"/>
    <cellStyle name="常规 11 2 3 4" xfId="107"/>
    <cellStyle name="常规 11 2 2 2 3" xfId="108"/>
    <cellStyle name="常规 11 2 3 2" xfId="109"/>
    <cellStyle name="常规 11 2 3 3" xfId="110"/>
    <cellStyle name="超链接 2" xfId="111"/>
    <cellStyle name="常规 17 2" xfId="112"/>
    <cellStyle name="常规 14 3" xfId="113"/>
    <cellStyle name="常规 13 2" xfId="114"/>
    <cellStyle name="常规 11 2 2" xfId="115"/>
    <cellStyle name="常规_Sheet1" xfId="116"/>
    <cellStyle name="常规_附表-全省贫困村自来水普及情况统计表" xfId="117"/>
    <cellStyle name="常规 12 2" xfId="118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2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3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4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5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6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7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8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9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0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1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2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3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4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5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7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8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9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20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21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312420</xdr:rowOff>
    </xdr:to>
    <xdr:sp>
      <xdr:nvSpPr>
        <xdr:cNvPr id="22" name="矩形 1"/>
        <xdr:cNvSpPr/>
      </xdr:nvSpPr>
      <xdr:spPr>
        <a:xfrm>
          <a:off x="4602480" y="18192750"/>
          <a:ext cx="753110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312420</xdr:rowOff>
    </xdr:to>
    <xdr:sp>
      <xdr:nvSpPr>
        <xdr:cNvPr id="23" name="矩形 1"/>
        <xdr:cNvSpPr/>
      </xdr:nvSpPr>
      <xdr:spPr>
        <a:xfrm>
          <a:off x="4602480" y="18192750"/>
          <a:ext cx="753110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24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25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26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27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28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29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30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31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32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33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34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35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36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37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38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39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40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41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42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43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312420</xdr:rowOff>
    </xdr:to>
    <xdr:sp>
      <xdr:nvSpPr>
        <xdr:cNvPr id="44" name="矩形 1"/>
        <xdr:cNvSpPr/>
      </xdr:nvSpPr>
      <xdr:spPr>
        <a:xfrm>
          <a:off x="4602480" y="18192750"/>
          <a:ext cx="753110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312420</xdr:rowOff>
    </xdr:to>
    <xdr:sp>
      <xdr:nvSpPr>
        <xdr:cNvPr id="45" name="矩形 1"/>
        <xdr:cNvSpPr/>
      </xdr:nvSpPr>
      <xdr:spPr>
        <a:xfrm>
          <a:off x="4602480" y="18192750"/>
          <a:ext cx="753110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495300</xdr:colOff>
      <xdr:row>48</xdr:row>
      <xdr:rowOff>285750</xdr:rowOff>
    </xdr:to>
    <xdr:sp>
      <xdr:nvSpPr>
        <xdr:cNvPr id="46" name="矩形 2"/>
        <xdr:cNvSpPr/>
      </xdr:nvSpPr>
      <xdr:spPr>
        <a:xfrm>
          <a:off x="4602480" y="18192750"/>
          <a:ext cx="49530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495300</xdr:colOff>
      <xdr:row>48</xdr:row>
      <xdr:rowOff>285750</xdr:rowOff>
    </xdr:to>
    <xdr:sp>
      <xdr:nvSpPr>
        <xdr:cNvPr id="47" name="矩形 4"/>
        <xdr:cNvSpPr/>
      </xdr:nvSpPr>
      <xdr:spPr>
        <a:xfrm>
          <a:off x="4602480" y="18192750"/>
          <a:ext cx="49530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48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49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50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51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52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53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54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55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56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57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58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59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60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61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62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63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64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65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66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67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312420</xdr:rowOff>
    </xdr:to>
    <xdr:sp>
      <xdr:nvSpPr>
        <xdr:cNvPr id="68" name="矩形 1"/>
        <xdr:cNvSpPr/>
      </xdr:nvSpPr>
      <xdr:spPr>
        <a:xfrm>
          <a:off x="4602480" y="18192750"/>
          <a:ext cx="753110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312420</xdr:rowOff>
    </xdr:to>
    <xdr:sp>
      <xdr:nvSpPr>
        <xdr:cNvPr id="69" name="矩形 1"/>
        <xdr:cNvSpPr/>
      </xdr:nvSpPr>
      <xdr:spPr>
        <a:xfrm>
          <a:off x="4602480" y="18192750"/>
          <a:ext cx="753110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70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71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72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73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74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75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76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77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78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79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80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81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82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83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84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85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86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87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88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89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312420</xdr:rowOff>
    </xdr:to>
    <xdr:sp>
      <xdr:nvSpPr>
        <xdr:cNvPr id="90" name="矩形 1"/>
        <xdr:cNvSpPr/>
      </xdr:nvSpPr>
      <xdr:spPr>
        <a:xfrm>
          <a:off x="4602480" y="18192750"/>
          <a:ext cx="753110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312420</xdr:rowOff>
    </xdr:to>
    <xdr:sp>
      <xdr:nvSpPr>
        <xdr:cNvPr id="91" name="矩形 1"/>
        <xdr:cNvSpPr/>
      </xdr:nvSpPr>
      <xdr:spPr>
        <a:xfrm>
          <a:off x="4602480" y="18192750"/>
          <a:ext cx="753110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495300</xdr:colOff>
      <xdr:row>48</xdr:row>
      <xdr:rowOff>285750</xdr:rowOff>
    </xdr:to>
    <xdr:sp>
      <xdr:nvSpPr>
        <xdr:cNvPr id="92" name="矩形 2"/>
        <xdr:cNvSpPr/>
      </xdr:nvSpPr>
      <xdr:spPr>
        <a:xfrm>
          <a:off x="4602480" y="18192750"/>
          <a:ext cx="49530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495300</xdr:colOff>
      <xdr:row>48</xdr:row>
      <xdr:rowOff>285750</xdr:rowOff>
    </xdr:to>
    <xdr:sp>
      <xdr:nvSpPr>
        <xdr:cNvPr id="93" name="矩形 4"/>
        <xdr:cNvSpPr/>
      </xdr:nvSpPr>
      <xdr:spPr>
        <a:xfrm>
          <a:off x="4602480" y="18192750"/>
          <a:ext cx="49530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302260</xdr:colOff>
      <xdr:row>48</xdr:row>
      <xdr:rowOff>273685</xdr:rowOff>
    </xdr:to>
    <xdr:sp>
      <xdr:nvSpPr>
        <xdr:cNvPr id="94" name="矩形 6"/>
        <xdr:cNvSpPr/>
      </xdr:nvSpPr>
      <xdr:spPr>
        <a:xfrm>
          <a:off x="4602480" y="18192750"/>
          <a:ext cx="302260" cy="654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302260</xdr:colOff>
      <xdr:row>48</xdr:row>
      <xdr:rowOff>273685</xdr:rowOff>
    </xdr:to>
    <xdr:sp>
      <xdr:nvSpPr>
        <xdr:cNvPr id="95" name="矩形 6"/>
        <xdr:cNvSpPr/>
      </xdr:nvSpPr>
      <xdr:spPr>
        <a:xfrm>
          <a:off x="4602480" y="18192750"/>
          <a:ext cx="302260" cy="654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302260</xdr:colOff>
      <xdr:row>48</xdr:row>
      <xdr:rowOff>273685</xdr:rowOff>
    </xdr:to>
    <xdr:sp>
      <xdr:nvSpPr>
        <xdr:cNvPr id="96" name="矩形 6"/>
        <xdr:cNvSpPr/>
      </xdr:nvSpPr>
      <xdr:spPr>
        <a:xfrm>
          <a:off x="4602480" y="18192750"/>
          <a:ext cx="302260" cy="654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302260</xdr:colOff>
      <xdr:row>48</xdr:row>
      <xdr:rowOff>273685</xdr:rowOff>
    </xdr:to>
    <xdr:sp>
      <xdr:nvSpPr>
        <xdr:cNvPr id="97" name="矩形 6"/>
        <xdr:cNvSpPr/>
      </xdr:nvSpPr>
      <xdr:spPr>
        <a:xfrm>
          <a:off x="4602480" y="18192750"/>
          <a:ext cx="302260" cy="654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302260</xdr:colOff>
      <xdr:row>48</xdr:row>
      <xdr:rowOff>273685</xdr:rowOff>
    </xdr:to>
    <xdr:sp>
      <xdr:nvSpPr>
        <xdr:cNvPr id="98" name="矩形 6"/>
        <xdr:cNvSpPr/>
      </xdr:nvSpPr>
      <xdr:spPr>
        <a:xfrm>
          <a:off x="4602480" y="18192750"/>
          <a:ext cx="302260" cy="654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302260</xdr:colOff>
      <xdr:row>48</xdr:row>
      <xdr:rowOff>273685</xdr:rowOff>
    </xdr:to>
    <xdr:sp>
      <xdr:nvSpPr>
        <xdr:cNvPr id="99" name="矩形 6"/>
        <xdr:cNvSpPr/>
      </xdr:nvSpPr>
      <xdr:spPr>
        <a:xfrm>
          <a:off x="4602480" y="18192750"/>
          <a:ext cx="302260" cy="654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302260</xdr:colOff>
      <xdr:row>48</xdr:row>
      <xdr:rowOff>273685</xdr:rowOff>
    </xdr:to>
    <xdr:sp>
      <xdr:nvSpPr>
        <xdr:cNvPr id="100" name="矩形 6"/>
        <xdr:cNvSpPr/>
      </xdr:nvSpPr>
      <xdr:spPr>
        <a:xfrm>
          <a:off x="4602480" y="18192750"/>
          <a:ext cx="302260" cy="654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302260</xdr:colOff>
      <xdr:row>48</xdr:row>
      <xdr:rowOff>273685</xdr:rowOff>
    </xdr:to>
    <xdr:sp>
      <xdr:nvSpPr>
        <xdr:cNvPr id="101" name="矩形 6"/>
        <xdr:cNvSpPr/>
      </xdr:nvSpPr>
      <xdr:spPr>
        <a:xfrm>
          <a:off x="4602480" y="18192750"/>
          <a:ext cx="302260" cy="654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2" name="矩形 9346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321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322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323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324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325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326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328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329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331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332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334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335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345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346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347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348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376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377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424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425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560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561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3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3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1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1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6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6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9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000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001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1002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1003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004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005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007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008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010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011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013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014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024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025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026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027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5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5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055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056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6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6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0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1103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1104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2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2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3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3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7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7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7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7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1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0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0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3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3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3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3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239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240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5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5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2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3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5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5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5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5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9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9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4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0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0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1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1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7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7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9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9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5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3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3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3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3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4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4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679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680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1681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1682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1684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1685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1687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1688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690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691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1701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1702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703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704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732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733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780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781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916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917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7" name="矩形 1158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356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357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2358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2359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360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361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363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364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366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367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369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370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380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381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382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383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411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412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2459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2460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1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1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2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3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6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6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595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596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5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0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0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3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3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6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3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3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5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5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7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7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7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0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0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5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5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6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6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6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6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8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1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1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5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5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8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9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9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0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0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1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1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1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1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2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2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3035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3036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3037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3038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3039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3040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3042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3043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3045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3046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3048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3049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3059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3060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3061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3062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7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7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3090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3091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0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0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0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3138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3139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5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5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7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7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7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7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1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3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3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4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4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6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6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6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6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3274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3275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8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8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2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1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1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7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7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3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1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1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2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3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6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6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4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3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3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4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4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4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4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6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6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5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3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3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6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6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7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7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8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8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9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9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6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0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0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0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0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3714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3715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3716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3717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3719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3720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3722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3723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3725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3726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3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3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3736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3737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3738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3739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3767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3768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8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8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9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9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7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1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1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3815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3816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5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5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6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6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8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8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8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0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0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1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1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1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1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3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3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3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3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3951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3952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8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9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39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0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0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8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9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0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0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0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3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3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3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3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4172" name="矩形 120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4173" name="矩形 3595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4174" name="矩形 120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4175" name="矩形 3595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4176" name="矩形 120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4177" name="矩形 3595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78" name="矩形 9346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1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5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5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8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8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8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8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9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9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2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0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0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0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0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3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3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3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3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4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4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8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9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3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4397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4398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4399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4400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4401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4402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4404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4405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4407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4408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4410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4411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4421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4422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4423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4424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4452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4453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4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4500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4501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2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2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2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3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4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4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4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4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7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7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8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8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8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8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5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3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3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4636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4637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5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5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6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1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1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2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3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4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4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4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4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5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5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6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6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6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6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8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8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8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8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9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9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7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0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0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0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0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2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3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6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6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8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2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3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8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8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8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8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49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1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1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6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6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7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7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5076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5077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5078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5079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5080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5081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5083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5084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5086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5087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5089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5090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0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5100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5101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5102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5103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5131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5132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5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5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6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6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5179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5180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1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0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0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2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2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3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3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2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1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1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5315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5316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3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3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7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7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7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7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8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9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3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2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2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2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3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4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4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4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4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7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7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8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8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8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8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4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3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3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4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4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5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3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3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7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7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8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9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6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5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5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5755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5756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5757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5758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5760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5761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5763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5764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5766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5767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5777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5778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5779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5780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7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0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0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5808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5809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5856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5857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8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8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8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8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9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9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8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0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0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3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3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3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3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4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4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8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9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5992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5993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59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0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0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5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5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6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6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8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8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9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9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0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0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0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0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0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1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1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1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1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2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2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3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3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4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4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5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5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5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5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8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8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1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0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0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1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1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13" name="矩形 1158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2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2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8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8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2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3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3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3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3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4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4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6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6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3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2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2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2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3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6432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6433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6434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6435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6436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6437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6439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6440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6442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6443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6445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6446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6456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6457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6458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6459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6487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6488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4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0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0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2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2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6535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6536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7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7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8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8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5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0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0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1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1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6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6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6671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6672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6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2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3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4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4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5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5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8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8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8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8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9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9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7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0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0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3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3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3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3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4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4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8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9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8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0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0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69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1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1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4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4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5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5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7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7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0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0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0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7111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7112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7113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7114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7115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7116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7118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7119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7121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7122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7124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7125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7135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7136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7137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7138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7166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7167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8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8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1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0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0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0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0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7214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7215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2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2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3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3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3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3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7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7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7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7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8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9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2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2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2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7350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7351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6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6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7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7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3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2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2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2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3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7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7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8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8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4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0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0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1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1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6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6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8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8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5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7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7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7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7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8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9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6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2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2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2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3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7790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7791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7792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7793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7795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7796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7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7798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7799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7801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7802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7812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7813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7814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7815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4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4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7843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7844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7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7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7891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7892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8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1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1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3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3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3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3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5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5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6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6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6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6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79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2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2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8027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8028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3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3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8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8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0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0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0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0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0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3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3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3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3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4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4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5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5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5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5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1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4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4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4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4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82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8248" name="矩形 120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8249" name="矩形 3595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8250" name="矩形 120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8251" name="矩形 3595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8252" name="矩形 120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8253" name="矩形 3595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8254" name="矩形 2406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8255" name="矩形 4784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8256" name="矩形 2406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8257" name="矩形 4784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8258" name="矩形 2406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8259" name="矩形 4784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8260" name="矩形 2406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8261" name="矩形 4784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8262" name="矩形 2406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8263" name="矩形 4784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8264" name="矩形 2406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8265" name="矩形 4784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30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31" name="矩形 16530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32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33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34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35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36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37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38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39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40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41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42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43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44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45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46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47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48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49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312420</xdr:rowOff>
    </xdr:to>
    <xdr:sp>
      <xdr:nvSpPr>
        <xdr:cNvPr id="16550" name="矩形 1"/>
        <xdr:cNvSpPr/>
      </xdr:nvSpPr>
      <xdr:spPr>
        <a:xfrm>
          <a:off x="4602480" y="18192750"/>
          <a:ext cx="753110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312420</xdr:rowOff>
    </xdr:to>
    <xdr:sp>
      <xdr:nvSpPr>
        <xdr:cNvPr id="16551" name="矩形 1"/>
        <xdr:cNvSpPr/>
      </xdr:nvSpPr>
      <xdr:spPr>
        <a:xfrm>
          <a:off x="4602480" y="18192750"/>
          <a:ext cx="753110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52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53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54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55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56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57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58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59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60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61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62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63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64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65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66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67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68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69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70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71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312420</xdr:rowOff>
    </xdr:to>
    <xdr:sp>
      <xdr:nvSpPr>
        <xdr:cNvPr id="16572" name="矩形 1"/>
        <xdr:cNvSpPr/>
      </xdr:nvSpPr>
      <xdr:spPr>
        <a:xfrm>
          <a:off x="4602480" y="18192750"/>
          <a:ext cx="753110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312420</xdr:rowOff>
    </xdr:to>
    <xdr:sp>
      <xdr:nvSpPr>
        <xdr:cNvPr id="16573" name="矩形 1"/>
        <xdr:cNvSpPr/>
      </xdr:nvSpPr>
      <xdr:spPr>
        <a:xfrm>
          <a:off x="4602480" y="18192750"/>
          <a:ext cx="753110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495300</xdr:colOff>
      <xdr:row>48</xdr:row>
      <xdr:rowOff>285750</xdr:rowOff>
    </xdr:to>
    <xdr:sp>
      <xdr:nvSpPr>
        <xdr:cNvPr id="16574" name="矩形 2"/>
        <xdr:cNvSpPr/>
      </xdr:nvSpPr>
      <xdr:spPr>
        <a:xfrm>
          <a:off x="4602480" y="18192750"/>
          <a:ext cx="49530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495300</xdr:colOff>
      <xdr:row>48</xdr:row>
      <xdr:rowOff>285750</xdr:rowOff>
    </xdr:to>
    <xdr:sp>
      <xdr:nvSpPr>
        <xdr:cNvPr id="16575" name="矩形 4"/>
        <xdr:cNvSpPr/>
      </xdr:nvSpPr>
      <xdr:spPr>
        <a:xfrm>
          <a:off x="4602480" y="18192750"/>
          <a:ext cx="49530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76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77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78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79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80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81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82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83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84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85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86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87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88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89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90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91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92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93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94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95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312420</xdr:rowOff>
    </xdr:to>
    <xdr:sp>
      <xdr:nvSpPr>
        <xdr:cNvPr id="16596" name="矩形 1"/>
        <xdr:cNvSpPr/>
      </xdr:nvSpPr>
      <xdr:spPr>
        <a:xfrm>
          <a:off x="4602480" y="18192750"/>
          <a:ext cx="753110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312420</xdr:rowOff>
    </xdr:to>
    <xdr:sp>
      <xdr:nvSpPr>
        <xdr:cNvPr id="16597" name="矩形 1"/>
        <xdr:cNvSpPr/>
      </xdr:nvSpPr>
      <xdr:spPr>
        <a:xfrm>
          <a:off x="4602480" y="18192750"/>
          <a:ext cx="753110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98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599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600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601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602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603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604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605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606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607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608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609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610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611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612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613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614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615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616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262255</xdr:rowOff>
    </xdr:to>
    <xdr:sp>
      <xdr:nvSpPr>
        <xdr:cNvPr id="16617" name="矩形 2"/>
        <xdr:cNvSpPr/>
      </xdr:nvSpPr>
      <xdr:spPr>
        <a:xfrm>
          <a:off x="4602480" y="18192750"/>
          <a:ext cx="75311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312420</xdr:rowOff>
    </xdr:to>
    <xdr:sp>
      <xdr:nvSpPr>
        <xdr:cNvPr id="16618" name="矩形 1"/>
        <xdr:cNvSpPr/>
      </xdr:nvSpPr>
      <xdr:spPr>
        <a:xfrm>
          <a:off x="4602480" y="18192750"/>
          <a:ext cx="753110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312420</xdr:rowOff>
    </xdr:to>
    <xdr:sp>
      <xdr:nvSpPr>
        <xdr:cNvPr id="16619" name="矩形 1"/>
        <xdr:cNvSpPr/>
      </xdr:nvSpPr>
      <xdr:spPr>
        <a:xfrm>
          <a:off x="4602480" y="18192750"/>
          <a:ext cx="753110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495300</xdr:colOff>
      <xdr:row>48</xdr:row>
      <xdr:rowOff>285750</xdr:rowOff>
    </xdr:to>
    <xdr:sp>
      <xdr:nvSpPr>
        <xdr:cNvPr id="16620" name="矩形 2"/>
        <xdr:cNvSpPr/>
      </xdr:nvSpPr>
      <xdr:spPr>
        <a:xfrm>
          <a:off x="4602480" y="18192750"/>
          <a:ext cx="49530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495300</xdr:colOff>
      <xdr:row>48</xdr:row>
      <xdr:rowOff>285750</xdr:rowOff>
    </xdr:to>
    <xdr:sp>
      <xdr:nvSpPr>
        <xdr:cNvPr id="16621" name="矩形 4"/>
        <xdr:cNvSpPr/>
      </xdr:nvSpPr>
      <xdr:spPr>
        <a:xfrm>
          <a:off x="4602480" y="18192750"/>
          <a:ext cx="49530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302260</xdr:colOff>
      <xdr:row>48</xdr:row>
      <xdr:rowOff>273685</xdr:rowOff>
    </xdr:to>
    <xdr:sp>
      <xdr:nvSpPr>
        <xdr:cNvPr id="16622" name="矩形 6"/>
        <xdr:cNvSpPr/>
      </xdr:nvSpPr>
      <xdr:spPr>
        <a:xfrm>
          <a:off x="4602480" y="18192750"/>
          <a:ext cx="302260" cy="654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302260</xdr:colOff>
      <xdr:row>48</xdr:row>
      <xdr:rowOff>273685</xdr:rowOff>
    </xdr:to>
    <xdr:sp>
      <xdr:nvSpPr>
        <xdr:cNvPr id="16623" name="矩形 6"/>
        <xdr:cNvSpPr/>
      </xdr:nvSpPr>
      <xdr:spPr>
        <a:xfrm>
          <a:off x="4602480" y="18192750"/>
          <a:ext cx="302260" cy="654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302260</xdr:colOff>
      <xdr:row>48</xdr:row>
      <xdr:rowOff>273685</xdr:rowOff>
    </xdr:to>
    <xdr:sp>
      <xdr:nvSpPr>
        <xdr:cNvPr id="16624" name="矩形 6"/>
        <xdr:cNvSpPr/>
      </xdr:nvSpPr>
      <xdr:spPr>
        <a:xfrm>
          <a:off x="4602480" y="18192750"/>
          <a:ext cx="302260" cy="654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302260</xdr:colOff>
      <xdr:row>48</xdr:row>
      <xdr:rowOff>273685</xdr:rowOff>
    </xdr:to>
    <xdr:sp>
      <xdr:nvSpPr>
        <xdr:cNvPr id="16625" name="矩形 6"/>
        <xdr:cNvSpPr/>
      </xdr:nvSpPr>
      <xdr:spPr>
        <a:xfrm>
          <a:off x="4602480" y="18192750"/>
          <a:ext cx="302260" cy="654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302260</xdr:colOff>
      <xdr:row>48</xdr:row>
      <xdr:rowOff>273685</xdr:rowOff>
    </xdr:to>
    <xdr:sp>
      <xdr:nvSpPr>
        <xdr:cNvPr id="16626" name="矩形 6"/>
        <xdr:cNvSpPr/>
      </xdr:nvSpPr>
      <xdr:spPr>
        <a:xfrm>
          <a:off x="4602480" y="18192750"/>
          <a:ext cx="302260" cy="654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302260</xdr:colOff>
      <xdr:row>48</xdr:row>
      <xdr:rowOff>273685</xdr:rowOff>
    </xdr:to>
    <xdr:sp>
      <xdr:nvSpPr>
        <xdr:cNvPr id="16627" name="矩形 6"/>
        <xdr:cNvSpPr/>
      </xdr:nvSpPr>
      <xdr:spPr>
        <a:xfrm>
          <a:off x="4602480" y="18192750"/>
          <a:ext cx="302260" cy="654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302260</xdr:colOff>
      <xdr:row>48</xdr:row>
      <xdr:rowOff>273685</xdr:rowOff>
    </xdr:to>
    <xdr:sp>
      <xdr:nvSpPr>
        <xdr:cNvPr id="16628" name="矩形 6"/>
        <xdr:cNvSpPr/>
      </xdr:nvSpPr>
      <xdr:spPr>
        <a:xfrm>
          <a:off x="4602480" y="18192750"/>
          <a:ext cx="302260" cy="654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302260</xdr:colOff>
      <xdr:row>48</xdr:row>
      <xdr:rowOff>273685</xdr:rowOff>
    </xdr:to>
    <xdr:sp>
      <xdr:nvSpPr>
        <xdr:cNvPr id="16629" name="矩形 6"/>
        <xdr:cNvSpPr/>
      </xdr:nvSpPr>
      <xdr:spPr>
        <a:xfrm>
          <a:off x="4602480" y="18192750"/>
          <a:ext cx="302260" cy="654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30" name="矩形 9346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6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6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6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6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8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8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9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9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6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1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1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6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6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7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0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0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3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3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3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3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4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4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6849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6850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16851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16852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6853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6854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6856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6857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6859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6860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6862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6863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7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7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6873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6874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6875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6876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9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9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8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0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0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6904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6905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1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1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1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1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3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3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16952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16953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69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0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0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2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2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7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7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8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8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8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8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7088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7089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0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4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4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1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6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6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9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9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2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0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0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0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0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4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4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4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4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7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7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3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0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0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4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4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4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0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0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1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1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7528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7529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17530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17531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7532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7533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7535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7536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7538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7539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7541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7542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7552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7553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7554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7555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7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7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8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8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7583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7584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9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9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5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1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1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17631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17632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5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5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6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6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6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0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0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0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0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3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3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7767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7768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7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7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7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0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0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4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4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8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0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0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2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2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7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7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8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8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8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8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79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2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2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3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3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3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3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7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7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0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0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0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2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2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4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4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6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6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6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6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7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7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8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9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1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8207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8208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18209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18210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18212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18213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18215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18216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8218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8219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18229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18230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8231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8232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4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4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5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5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5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5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8260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18261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6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6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7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7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8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9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2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0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0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8308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8309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6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6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7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7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3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0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0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1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1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3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3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3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3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4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4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8444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8445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9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9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4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1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1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5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2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2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3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3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5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5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5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5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65" name="矩形 1158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9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9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6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0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0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1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1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3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3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6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6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7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0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0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1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1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3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3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3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3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5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5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6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6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6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6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8884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8885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18886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18887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18888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18889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18891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18892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18894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18895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8897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8898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8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0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0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18908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18909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8910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8911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3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3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3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3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8939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8940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5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5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6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6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18987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18988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89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0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0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2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2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4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4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5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5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8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9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0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0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0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1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1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9123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9124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6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6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7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7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1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6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6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7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7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2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0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0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1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1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3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3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3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3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4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4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7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7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8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8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8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9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3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0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0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1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1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4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4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8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8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4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1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1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1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1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2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2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2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3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4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4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4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4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5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5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9563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9564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19565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19566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19567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19568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19570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19571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19573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19574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9576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9577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19587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19588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9589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9590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5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0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0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1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1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9618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19619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3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3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19666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19667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8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8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6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0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0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0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0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3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3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4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4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6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6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6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6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8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9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7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9802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19803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4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4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7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7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8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0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0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2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2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4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4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5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5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8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9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199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0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0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1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1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6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6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7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7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8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9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0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0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0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4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4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7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7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9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9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1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0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0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2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2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2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3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0242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0243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0244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0245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0247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0248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0250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0251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0253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0254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6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6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0264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0265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0266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0267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0295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0296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2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0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0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2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2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4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4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0343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0344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7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7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9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9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3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3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3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3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3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4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4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6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6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6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6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0479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0480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4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1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1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1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1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3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3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5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1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1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6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6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6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0700" name="矩形 120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0701" name="矩形 3595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0702" name="矩形 120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0703" name="矩形 3595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0704" name="矩形 120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0705" name="矩形 3595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06" name="矩形 9346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7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7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7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2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2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2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3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8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1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1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1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1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2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2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0925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0926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20927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20928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20929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20930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20932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20933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20935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20936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0938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0939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20949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20950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0951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0952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0980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0981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09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21028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21029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3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3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4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4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5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5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5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5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6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6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7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7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0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0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0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3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3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4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4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6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6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1164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1165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8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8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1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2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2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3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3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5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5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6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6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7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7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7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7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8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9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2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2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2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2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3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5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5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3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4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4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5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5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4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0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0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3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3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7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7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9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9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5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0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0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1604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1605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21606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21607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21608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21609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21611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21612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21614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21615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1617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1618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21628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21629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1630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1631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1659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1660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7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7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6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21707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21708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3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3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3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3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5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5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6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6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7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4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4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1843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1844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8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0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0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0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0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1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1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2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2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3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3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4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4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5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5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5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5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6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6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7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7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19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0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0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3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3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4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4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6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6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7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7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0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3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3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4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4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6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6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1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0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0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1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1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2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2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7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7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8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8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2283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2284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2285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2286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2288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2289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2291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2292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22294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22295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2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2305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2306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22307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22308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3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3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22336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59690</xdr:rowOff>
    </xdr:to>
    <xdr:sp>
      <xdr:nvSpPr>
        <xdr:cNvPr id="22337" name="矩形 1"/>
        <xdr:cNvSpPr/>
      </xdr:nvSpPr>
      <xdr:spPr>
        <a:xfrm>
          <a:off x="4602480" y="18192750"/>
          <a:ext cx="75311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2384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2385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3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0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0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2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2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2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3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4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1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1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1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1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2520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2521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3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3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4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4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7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7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5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2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2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2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3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4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4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4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4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5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5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8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8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8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8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6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3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3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3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3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41" name="矩形 1158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5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5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7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8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5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5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5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5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2960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2961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22962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22963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2964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2965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2967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2968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2970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2971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2973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2974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2984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2985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2986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2987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29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1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1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3015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3016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2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2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2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5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5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23063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23064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0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0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0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2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2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3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3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3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3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9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9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1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3199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3200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1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1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5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5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7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7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7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7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2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0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0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1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2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2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2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2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2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3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3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1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1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1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1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2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3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7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7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9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9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4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2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2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3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3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5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5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7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7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7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7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5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0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0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2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2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2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3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3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3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3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3639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3640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23641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181610</xdr:rowOff>
    </xdr:to>
    <xdr:sp>
      <xdr:nvSpPr>
        <xdr:cNvPr id="23642" name="矩形 1"/>
        <xdr:cNvSpPr/>
      </xdr:nvSpPr>
      <xdr:spPr>
        <a:xfrm>
          <a:off x="4602480" y="18192750"/>
          <a:ext cx="75311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3643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3644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3646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3647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3649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3650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3652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3653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3663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3664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3665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3666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7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7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3694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3695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6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2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3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23742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184785</xdr:rowOff>
    </xdr:to>
    <xdr:sp>
      <xdr:nvSpPr>
        <xdr:cNvPr id="23743" name="矩形 1"/>
        <xdr:cNvSpPr/>
      </xdr:nvSpPr>
      <xdr:spPr>
        <a:xfrm>
          <a:off x="4602480" y="18192750"/>
          <a:ext cx="7531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5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5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6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6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6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6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6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7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0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0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0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0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1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1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1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1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1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2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2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5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5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7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7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7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3878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3879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8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9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8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0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0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3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3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4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4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5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5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5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5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8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8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8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8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9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9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9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9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399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0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0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0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2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2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3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3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3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3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3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8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8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8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9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9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9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9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9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9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0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0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0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1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3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4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4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4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4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5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5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5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5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6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6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6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6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6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6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7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7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7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8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8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8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8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19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0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0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0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0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0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1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1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1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2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2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2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2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3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4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4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4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4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4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4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4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4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5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5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5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5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6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6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6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6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6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6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7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7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7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8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2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0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0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0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0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1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1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4318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4319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4320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4321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4323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4324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4326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4327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4329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4330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4340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187325</xdr:rowOff>
    </xdr:to>
    <xdr:sp>
      <xdr:nvSpPr>
        <xdr:cNvPr id="24341" name="矩形 1"/>
        <xdr:cNvSpPr/>
      </xdr:nvSpPr>
      <xdr:spPr>
        <a:xfrm>
          <a:off x="4602480" y="18192750"/>
          <a:ext cx="75311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4342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4343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4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5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5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5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5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5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5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6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6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4371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48</xdr:row>
      <xdr:rowOff>56515</xdr:rowOff>
    </xdr:to>
    <xdr:sp>
      <xdr:nvSpPr>
        <xdr:cNvPr id="24372" name="矩形 1"/>
        <xdr:cNvSpPr/>
      </xdr:nvSpPr>
      <xdr:spPr>
        <a:xfrm>
          <a:off x="4602480" y="18192750"/>
          <a:ext cx="75311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7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7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7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8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8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8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8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9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9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9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9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9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9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9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3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0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0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0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0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0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1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1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1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1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1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1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4419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306705</xdr:rowOff>
    </xdr:to>
    <xdr:sp>
      <xdr:nvSpPr>
        <xdr:cNvPr id="24420" name="矩形 1"/>
        <xdr:cNvSpPr/>
      </xdr:nvSpPr>
      <xdr:spPr>
        <a:xfrm>
          <a:off x="4602480" y="18192750"/>
          <a:ext cx="7531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2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3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3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3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3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4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4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4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5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5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5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5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6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7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7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7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7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7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7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8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8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8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8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9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9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9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9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9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4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0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0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0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1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1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1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1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1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1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2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21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22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2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2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2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3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3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3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3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3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3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3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3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3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3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4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4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4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4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4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5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5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5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5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4555" name="矩形 60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4556" name="矩形 6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5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5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6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6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6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6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6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6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7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7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7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7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76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77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8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8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8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8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8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8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8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8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8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8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9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9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9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59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0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0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0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0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0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0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0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07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08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09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1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1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1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1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1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1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1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1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1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1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2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2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2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2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2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2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2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2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2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3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3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3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3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3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3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3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4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4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4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4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4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5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5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5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5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6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6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6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6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6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6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6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6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7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7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7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7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7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7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7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7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8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8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8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8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8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8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8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8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8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8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90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9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9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9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9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9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96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9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9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699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00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0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0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03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04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05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0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0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0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0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1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1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1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1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1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1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1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1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1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1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2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2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2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2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2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2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2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2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28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2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30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31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32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33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34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35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36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37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38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39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4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41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42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43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44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45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4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4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4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4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5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5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5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5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5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5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5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5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5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5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6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6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6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6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6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6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66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67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68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69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70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71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72" name="矩形 2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73" name="矩形 3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74" name="矩形 4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753110</xdr:colOff>
      <xdr:row>47</xdr:row>
      <xdr:rowOff>345440</xdr:rowOff>
    </xdr:to>
    <xdr:sp>
      <xdr:nvSpPr>
        <xdr:cNvPr id="24775" name="矩形 1"/>
        <xdr:cNvSpPr/>
      </xdr:nvSpPr>
      <xdr:spPr>
        <a:xfrm>
          <a:off x="4602480" y="18192750"/>
          <a:ext cx="75311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4776" name="矩形 120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4777" name="矩形 3595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4778" name="矩形 120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4779" name="矩形 3595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4780" name="矩形 1203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4781" name="矩形 3595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4782" name="矩形 2406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4783" name="矩形 4784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4784" name="矩形 2406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4785" name="矩形 4784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4786" name="矩形 2406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4787" name="矩形 4784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4788" name="矩形 2406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4789" name="矩形 4784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4790" name="矩形 2406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4791" name="矩形 4784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4792" name="矩形 2406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12065</xdr:rowOff>
    </xdr:to>
    <xdr:sp>
      <xdr:nvSpPr>
        <xdr:cNvPr id="24793" name="矩形 4784"/>
        <xdr:cNvSpPr/>
      </xdr:nvSpPr>
      <xdr:spPr>
        <a:xfrm>
          <a:off x="4602480" y="1819275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6"/>
  <sheetViews>
    <sheetView tabSelected="1" workbookViewId="0">
      <pane xSplit="14" ySplit="4" topLeftCell="O66" activePane="bottomRight" state="frozen"/>
      <selection/>
      <selection pane="topRight"/>
      <selection pane="bottomLeft"/>
      <selection pane="bottomRight" activeCell="A1" sqref="A1:N1"/>
    </sheetView>
  </sheetViews>
  <sheetFormatPr defaultColWidth="8.8" defaultRowHeight="11.25"/>
  <cols>
    <col min="1" max="1" width="6.8" style="5" customWidth="1"/>
    <col min="2" max="2" width="7.8" style="5" customWidth="1"/>
    <col min="3" max="3" width="16" style="5" customWidth="1"/>
    <col min="4" max="4" width="12.5" style="5" customWidth="1"/>
    <col min="5" max="5" width="6.8" style="5" customWidth="1"/>
    <col min="6" max="6" width="10.5" style="5" customWidth="1"/>
    <col min="7" max="7" width="33.8" style="5" customWidth="1"/>
    <col min="8" max="8" width="8.8" style="5"/>
    <col min="9" max="9" width="8.1" style="5" customWidth="1"/>
    <col min="10" max="10" width="8.7" style="4" customWidth="1"/>
    <col min="11" max="11" width="10" style="5" customWidth="1"/>
    <col min="12" max="12" width="8.1" style="5" customWidth="1"/>
    <col min="13" max="13" width="17.1" style="5" customWidth="1"/>
    <col min="14" max="14" width="11.3" style="4" customWidth="1"/>
    <col min="15" max="15" width="9.3" style="5"/>
    <col min="16" max="16384" width="8.8" style="5"/>
  </cols>
  <sheetData>
    <row r="1" s="1" customFormat="1" ht="25.5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29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="2" customFormat="1" ht="28" customHeight="1" spans="1:14">
      <c r="A3" s="9" t="s">
        <v>15</v>
      </c>
      <c r="B3" s="9"/>
      <c r="C3" s="10"/>
      <c r="D3" s="9"/>
      <c r="E3" s="9"/>
      <c r="F3" s="9"/>
      <c r="G3" s="10"/>
      <c r="H3" s="9" t="e">
        <f>H4+H40+H63+H70+H72</f>
        <v>#REF!</v>
      </c>
      <c r="I3" s="13"/>
      <c r="J3" s="13"/>
      <c r="K3" s="13"/>
      <c r="L3" s="12"/>
      <c r="M3" s="14"/>
      <c r="N3" s="14"/>
    </row>
    <row r="4" s="3" customFormat="1" ht="30" customHeight="1" spans="1:14">
      <c r="A4" s="11" t="s">
        <v>16</v>
      </c>
      <c r="B4" s="11" t="s">
        <v>17</v>
      </c>
      <c r="C4" s="9"/>
      <c r="D4" s="9"/>
      <c r="E4" s="9"/>
      <c r="F4" s="9"/>
      <c r="G4" s="9"/>
      <c r="H4" s="9" t="e">
        <f>H5+H7+H19+H29+H30+H31+H33+H35+H38</f>
        <v>#REF!</v>
      </c>
      <c r="I4" s="9"/>
      <c r="J4" s="9"/>
      <c r="K4" s="9"/>
      <c r="L4" s="11"/>
      <c r="M4" s="9"/>
      <c r="N4" s="9"/>
    </row>
    <row r="5" s="3" customFormat="1" ht="30" customHeight="1" spans="1:14">
      <c r="A5" s="11" t="s">
        <v>18</v>
      </c>
      <c r="B5" s="11" t="s">
        <v>19</v>
      </c>
      <c r="C5" s="9"/>
      <c r="D5" s="9"/>
      <c r="E5" s="9"/>
      <c r="F5" s="9"/>
      <c r="G5" s="9"/>
      <c r="H5" s="9">
        <f>SUM(H6)</f>
        <v>4290</v>
      </c>
      <c r="I5" s="11"/>
      <c r="J5" s="11"/>
      <c r="K5" s="9"/>
      <c r="L5" s="11"/>
      <c r="M5" s="9"/>
      <c r="N5" s="9"/>
    </row>
    <row r="6" s="4" customFormat="1" ht="37" customHeight="1" spans="1:14">
      <c r="A6" s="12">
        <f>ROW()-5</f>
        <v>1</v>
      </c>
      <c r="B6" s="13"/>
      <c r="C6" s="13" t="s">
        <v>20</v>
      </c>
      <c r="D6" s="13" t="s">
        <v>21</v>
      </c>
      <c r="E6" s="13" t="s">
        <v>22</v>
      </c>
      <c r="F6" s="13" t="s">
        <v>23</v>
      </c>
      <c r="G6" s="14" t="s">
        <v>24</v>
      </c>
      <c r="H6" s="13">
        <v>4290</v>
      </c>
      <c r="I6" s="13" t="s">
        <v>25</v>
      </c>
      <c r="J6" s="13" t="s">
        <v>26</v>
      </c>
      <c r="K6" s="13" t="s">
        <v>21</v>
      </c>
      <c r="L6" s="13">
        <v>30000</v>
      </c>
      <c r="M6" s="13" t="s">
        <v>27</v>
      </c>
      <c r="N6" s="13" t="s">
        <v>28</v>
      </c>
    </row>
    <row r="7" s="3" customFormat="1" ht="30" customHeight="1" spans="1:14">
      <c r="A7" s="9" t="s">
        <v>29</v>
      </c>
      <c r="B7" s="11" t="s">
        <v>30</v>
      </c>
      <c r="C7" s="9"/>
      <c r="D7" s="9"/>
      <c r="E7" s="9"/>
      <c r="F7" s="9"/>
      <c r="G7" s="9"/>
      <c r="H7" s="9">
        <f>SUM(H8:H18)</f>
        <v>12761.6</v>
      </c>
      <c r="I7" s="9"/>
      <c r="J7" s="9"/>
      <c r="K7" s="9"/>
      <c r="L7" s="11"/>
      <c r="M7" s="9"/>
      <c r="N7" s="9"/>
    </row>
    <row r="8" s="5" customFormat="1" ht="30" customHeight="1" spans="1:14">
      <c r="A8" s="12">
        <v>1</v>
      </c>
      <c r="B8" s="12"/>
      <c r="C8" s="13" t="s">
        <v>31</v>
      </c>
      <c r="D8" s="13" t="s">
        <v>21</v>
      </c>
      <c r="E8" s="13" t="s">
        <v>22</v>
      </c>
      <c r="F8" s="13" t="s">
        <v>23</v>
      </c>
      <c r="G8" s="14" t="s">
        <v>32</v>
      </c>
      <c r="H8" s="13">
        <v>100</v>
      </c>
      <c r="I8" s="13" t="s">
        <v>25</v>
      </c>
      <c r="J8" s="13" t="s">
        <v>26</v>
      </c>
      <c r="K8" s="13" t="s">
        <v>21</v>
      </c>
      <c r="L8" s="13">
        <v>330</v>
      </c>
      <c r="M8" s="13" t="s">
        <v>33</v>
      </c>
      <c r="N8" s="13" t="s">
        <v>34</v>
      </c>
    </row>
    <row r="9" s="5" customFormat="1" ht="30" customHeight="1" spans="1:14">
      <c r="A9" s="12">
        <v>2</v>
      </c>
      <c r="B9" s="12"/>
      <c r="C9" s="13" t="s">
        <v>35</v>
      </c>
      <c r="D9" s="13" t="s">
        <v>21</v>
      </c>
      <c r="E9" s="13" t="s">
        <v>22</v>
      </c>
      <c r="F9" s="13" t="s">
        <v>23</v>
      </c>
      <c r="G9" s="14" t="s">
        <v>36</v>
      </c>
      <c r="H9" s="13">
        <v>1000</v>
      </c>
      <c r="I9" s="13" t="s">
        <v>25</v>
      </c>
      <c r="J9" s="13" t="s">
        <v>26</v>
      </c>
      <c r="K9" s="13" t="s">
        <v>21</v>
      </c>
      <c r="L9" s="13">
        <v>653</v>
      </c>
      <c r="M9" s="13" t="s">
        <v>37</v>
      </c>
      <c r="N9" s="13" t="s">
        <v>38</v>
      </c>
    </row>
    <row r="10" s="5" customFormat="1" ht="30" customHeight="1" spans="1:14">
      <c r="A10" s="12">
        <v>3</v>
      </c>
      <c r="B10" s="12"/>
      <c r="C10" s="13" t="s">
        <v>39</v>
      </c>
      <c r="D10" s="13" t="s">
        <v>21</v>
      </c>
      <c r="E10" s="13" t="s">
        <v>22</v>
      </c>
      <c r="F10" s="13" t="s">
        <v>23</v>
      </c>
      <c r="G10" s="14" t="s">
        <v>40</v>
      </c>
      <c r="H10" s="13">
        <v>130</v>
      </c>
      <c r="I10" s="13" t="s">
        <v>25</v>
      </c>
      <c r="J10" s="13" t="s">
        <v>26</v>
      </c>
      <c r="K10" s="13" t="s">
        <v>21</v>
      </c>
      <c r="L10" s="13">
        <v>200</v>
      </c>
      <c r="M10" s="13" t="s">
        <v>41</v>
      </c>
      <c r="N10" s="13" t="s">
        <v>42</v>
      </c>
    </row>
    <row r="11" s="5" customFormat="1" ht="30" customHeight="1" spans="1:14">
      <c r="A11" s="12">
        <v>4</v>
      </c>
      <c r="B11" s="12"/>
      <c r="C11" s="13" t="s">
        <v>43</v>
      </c>
      <c r="D11" s="13" t="s">
        <v>21</v>
      </c>
      <c r="E11" s="13" t="s">
        <v>22</v>
      </c>
      <c r="F11" s="13" t="s">
        <v>23</v>
      </c>
      <c r="G11" s="14" t="s">
        <v>44</v>
      </c>
      <c r="H11" s="13">
        <v>350</v>
      </c>
      <c r="I11" s="13" t="s">
        <v>25</v>
      </c>
      <c r="J11" s="13" t="s">
        <v>26</v>
      </c>
      <c r="K11" s="13" t="s">
        <v>21</v>
      </c>
      <c r="L11" s="13">
        <v>350</v>
      </c>
      <c r="M11" s="13" t="s">
        <v>45</v>
      </c>
      <c r="N11" s="13" t="s">
        <v>46</v>
      </c>
    </row>
    <row r="12" s="5" customFormat="1" ht="30" customHeight="1" spans="1:14">
      <c r="A12" s="12">
        <v>5</v>
      </c>
      <c r="B12" s="12"/>
      <c r="C12" s="13" t="s">
        <v>47</v>
      </c>
      <c r="D12" s="13" t="s">
        <v>21</v>
      </c>
      <c r="E12" s="13" t="s">
        <v>22</v>
      </c>
      <c r="F12" s="13" t="s">
        <v>23</v>
      </c>
      <c r="G12" s="14" t="s">
        <v>48</v>
      </c>
      <c r="H12" s="13">
        <v>4000</v>
      </c>
      <c r="I12" s="13" t="s">
        <v>25</v>
      </c>
      <c r="J12" s="13" t="s">
        <v>26</v>
      </c>
      <c r="K12" s="13" t="s">
        <v>21</v>
      </c>
      <c r="L12" s="15">
        <v>12000</v>
      </c>
      <c r="M12" s="13" t="s">
        <v>49</v>
      </c>
      <c r="N12" s="13" t="s">
        <v>50</v>
      </c>
    </row>
    <row r="13" s="5" customFormat="1" ht="30" customHeight="1" spans="1:14">
      <c r="A13" s="12">
        <v>6</v>
      </c>
      <c r="B13" s="12"/>
      <c r="C13" s="13" t="s">
        <v>51</v>
      </c>
      <c r="D13" s="13" t="s">
        <v>21</v>
      </c>
      <c r="E13" s="13" t="s">
        <v>22</v>
      </c>
      <c r="F13" s="13" t="s">
        <v>23</v>
      </c>
      <c r="G13" s="14" t="s">
        <v>52</v>
      </c>
      <c r="H13" s="13">
        <v>500</v>
      </c>
      <c r="I13" s="13" t="s">
        <v>25</v>
      </c>
      <c r="J13" s="13" t="s">
        <v>26</v>
      </c>
      <c r="K13" s="13" t="s">
        <v>21</v>
      </c>
      <c r="L13" s="13">
        <v>800</v>
      </c>
      <c r="M13" s="13" t="s">
        <v>53</v>
      </c>
      <c r="N13" s="13" t="s">
        <v>54</v>
      </c>
    </row>
    <row r="14" s="5" customFormat="1" ht="30" customHeight="1" spans="1:14">
      <c r="A14" s="12">
        <v>7</v>
      </c>
      <c r="B14" s="12"/>
      <c r="C14" s="13" t="s">
        <v>55</v>
      </c>
      <c r="D14" s="13" t="s">
        <v>21</v>
      </c>
      <c r="E14" s="13" t="s">
        <v>22</v>
      </c>
      <c r="F14" s="13" t="s">
        <v>23</v>
      </c>
      <c r="G14" s="14" t="s">
        <v>56</v>
      </c>
      <c r="H14" s="15">
        <v>3751.6</v>
      </c>
      <c r="I14" s="13" t="s">
        <v>25</v>
      </c>
      <c r="J14" s="13" t="s">
        <v>26</v>
      </c>
      <c r="K14" s="13" t="s">
        <v>21</v>
      </c>
      <c r="L14" s="13">
        <v>10000</v>
      </c>
      <c r="M14" s="13" t="s">
        <v>57</v>
      </c>
      <c r="N14" s="13" t="s">
        <v>58</v>
      </c>
    </row>
    <row r="15" s="5" customFormat="1" ht="30" customHeight="1" spans="1:14">
      <c r="A15" s="12">
        <v>8</v>
      </c>
      <c r="B15" s="12"/>
      <c r="C15" s="13" t="s">
        <v>59</v>
      </c>
      <c r="D15" s="13" t="s">
        <v>21</v>
      </c>
      <c r="E15" s="13" t="s">
        <v>22</v>
      </c>
      <c r="F15" s="13" t="s">
        <v>23</v>
      </c>
      <c r="G15" s="14" t="s">
        <v>60</v>
      </c>
      <c r="H15" s="13">
        <v>1180</v>
      </c>
      <c r="I15" s="13" t="s">
        <v>25</v>
      </c>
      <c r="J15" s="13" t="s">
        <v>26</v>
      </c>
      <c r="K15" s="13" t="s">
        <v>21</v>
      </c>
      <c r="L15" s="13">
        <v>3000</v>
      </c>
      <c r="M15" s="13" t="s">
        <v>61</v>
      </c>
      <c r="N15" s="13" t="s">
        <v>62</v>
      </c>
    </row>
    <row r="16" s="5" customFormat="1" ht="30" customHeight="1" spans="1:14">
      <c r="A16" s="12">
        <v>9</v>
      </c>
      <c r="B16" s="12"/>
      <c r="C16" s="13" t="s">
        <v>63</v>
      </c>
      <c r="D16" s="13" t="s">
        <v>21</v>
      </c>
      <c r="E16" s="13" t="s">
        <v>22</v>
      </c>
      <c r="F16" s="13" t="s">
        <v>23</v>
      </c>
      <c r="G16" s="14" t="s">
        <v>64</v>
      </c>
      <c r="H16" s="13">
        <v>300</v>
      </c>
      <c r="I16" s="13" t="s">
        <v>25</v>
      </c>
      <c r="J16" s="13" t="s">
        <v>26</v>
      </c>
      <c r="K16" s="13" t="s">
        <v>21</v>
      </c>
      <c r="L16" s="13">
        <v>3000</v>
      </c>
      <c r="M16" s="13" t="s">
        <v>65</v>
      </c>
      <c r="N16" s="13" t="s">
        <v>66</v>
      </c>
    </row>
    <row r="17" s="5" customFormat="1" ht="30" customHeight="1" spans="1:14">
      <c r="A17" s="12">
        <v>10</v>
      </c>
      <c r="B17" s="12"/>
      <c r="C17" s="13" t="s">
        <v>67</v>
      </c>
      <c r="D17" s="13" t="s">
        <v>21</v>
      </c>
      <c r="E17" s="13" t="s">
        <v>22</v>
      </c>
      <c r="F17" s="13" t="s">
        <v>23</v>
      </c>
      <c r="G17" s="14" t="s">
        <v>68</v>
      </c>
      <c r="H17" s="13">
        <v>900</v>
      </c>
      <c r="I17" s="13" t="s">
        <v>25</v>
      </c>
      <c r="J17" s="13" t="s">
        <v>26</v>
      </c>
      <c r="K17" s="13" t="s">
        <v>21</v>
      </c>
      <c r="L17" s="13">
        <v>2000</v>
      </c>
      <c r="M17" s="13" t="s">
        <v>69</v>
      </c>
      <c r="N17" s="13" t="s">
        <v>70</v>
      </c>
    </row>
    <row r="18" s="5" customFormat="1" ht="38" customHeight="1" spans="1:14">
      <c r="A18" s="12">
        <v>11</v>
      </c>
      <c r="B18" s="12"/>
      <c r="C18" s="13" t="s">
        <v>71</v>
      </c>
      <c r="D18" s="15" t="s">
        <v>72</v>
      </c>
      <c r="E18" s="13" t="s">
        <v>22</v>
      </c>
      <c r="F18" s="15" t="s">
        <v>73</v>
      </c>
      <c r="G18" s="14" t="s">
        <v>74</v>
      </c>
      <c r="H18" s="15">
        <v>550</v>
      </c>
      <c r="I18" s="13" t="s">
        <v>25</v>
      </c>
      <c r="J18" s="13" t="s">
        <v>26</v>
      </c>
      <c r="K18" s="13" t="s">
        <v>21</v>
      </c>
      <c r="L18" s="13">
        <v>120</v>
      </c>
      <c r="M18" s="13" t="s">
        <v>75</v>
      </c>
      <c r="N18" s="13" t="s">
        <v>76</v>
      </c>
    </row>
    <row r="19" s="3" customFormat="1" ht="30" customHeight="1" spans="1:14">
      <c r="A19" s="11" t="s">
        <v>77</v>
      </c>
      <c r="B19" s="11" t="s">
        <v>78</v>
      </c>
      <c r="C19" s="9"/>
      <c r="D19" s="11"/>
      <c r="E19" s="13"/>
      <c r="F19" s="9"/>
      <c r="G19" s="9"/>
      <c r="H19" s="9">
        <f>SUM(H20:H28)</f>
        <v>4545</v>
      </c>
      <c r="I19" s="11"/>
      <c r="J19" s="11"/>
      <c r="K19" s="9"/>
      <c r="L19" s="11"/>
      <c r="M19" s="9"/>
      <c r="N19" s="9"/>
    </row>
    <row r="20" s="5" customFormat="1" ht="30" customHeight="1" spans="1:14">
      <c r="A20" s="12">
        <v>1</v>
      </c>
      <c r="B20" s="12"/>
      <c r="C20" s="13" t="s">
        <v>79</v>
      </c>
      <c r="D20" s="13" t="s">
        <v>80</v>
      </c>
      <c r="E20" s="13" t="s">
        <v>22</v>
      </c>
      <c r="F20" s="13" t="s">
        <v>23</v>
      </c>
      <c r="G20" s="14" t="s">
        <v>81</v>
      </c>
      <c r="H20" s="13">
        <v>800</v>
      </c>
      <c r="I20" s="12" t="s">
        <v>25</v>
      </c>
      <c r="J20" s="12" t="s">
        <v>26</v>
      </c>
      <c r="K20" s="13" t="s">
        <v>80</v>
      </c>
      <c r="L20" s="13">
        <v>800</v>
      </c>
      <c r="M20" s="13" t="s">
        <v>82</v>
      </c>
      <c r="N20" s="13" t="s">
        <v>83</v>
      </c>
    </row>
    <row r="21" s="5" customFormat="1" ht="30" customHeight="1" spans="1:14">
      <c r="A21" s="12">
        <v>2</v>
      </c>
      <c r="B21" s="12"/>
      <c r="C21" s="13" t="s">
        <v>84</v>
      </c>
      <c r="D21" s="13" t="s">
        <v>80</v>
      </c>
      <c r="E21" s="13" t="s">
        <v>22</v>
      </c>
      <c r="F21" s="13" t="s">
        <v>23</v>
      </c>
      <c r="G21" s="14" t="s">
        <v>85</v>
      </c>
      <c r="H21" s="13">
        <v>200</v>
      </c>
      <c r="I21" s="12" t="s">
        <v>25</v>
      </c>
      <c r="J21" s="12" t="s">
        <v>26</v>
      </c>
      <c r="K21" s="13" t="s">
        <v>80</v>
      </c>
      <c r="L21" s="13">
        <v>700</v>
      </c>
      <c r="M21" s="13" t="s">
        <v>86</v>
      </c>
      <c r="N21" s="13" t="s">
        <v>87</v>
      </c>
    </row>
    <row r="22" s="5" customFormat="1" ht="30" customHeight="1" spans="1:14">
      <c r="A22" s="12">
        <v>3</v>
      </c>
      <c r="B22" s="12"/>
      <c r="C22" s="13" t="s">
        <v>88</v>
      </c>
      <c r="D22" s="13" t="s">
        <v>80</v>
      </c>
      <c r="E22" s="13" t="s">
        <v>22</v>
      </c>
      <c r="F22" s="13" t="s">
        <v>23</v>
      </c>
      <c r="G22" s="14" t="s">
        <v>89</v>
      </c>
      <c r="H22" s="13">
        <v>500</v>
      </c>
      <c r="I22" s="12" t="s">
        <v>25</v>
      </c>
      <c r="J22" s="13" t="s">
        <v>26</v>
      </c>
      <c r="K22" s="13" t="s">
        <v>80</v>
      </c>
      <c r="L22" s="13">
        <v>1000</v>
      </c>
      <c r="M22" s="13" t="s">
        <v>90</v>
      </c>
      <c r="N22" s="13" t="s">
        <v>91</v>
      </c>
    </row>
    <row r="23" s="5" customFormat="1" ht="30" customHeight="1" spans="1:14">
      <c r="A23" s="12">
        <v>4</v>
      </c>
      <c r="B23" s="12"/>
      <c r="C23" s="13" t="s">
        <v>92</v>
      </c>
      <c r="D23" s="13" t="s">
        <v>80</v>
      </c>
      <c r="E23" s="13" t="s">
        <v>22</v>
      </c>
      <c r="F23" s="13" t="s">
        <v>23</v>
      </c>
      <c r="G23" s="14" t="s">
        <v>93</v>
      </c>
      <c r="H23" s="13">
        <v>675</v>
      </c>
      <c r="I23" s="12" t="s">
        <v>25</v>
      </c>
      <c r="J23" s="13" t="s">
        <v>26</v>
      </c>
      <c r="K23" s="13" t="s">
        <v>80</v>
      </c>
      <c r="L23" s="13">
        <v>3500</v>
      </c>
      <c r="M23" s="12" t="s">
        <v>94</v>
      </c>
      <c r="N23" s="12" t="s">
        <v>95</v>
      </c>
    </row>
    <row r="24" s="5" customFormat="1" ht="30" customHeight="1" spans="1:14">
      <c r="A24" s="12">
        <v>5</v>
      </c>
      <c r="B24" s="12"/>
      <c r="C24" s="13" t="s">
        <v>96</v>
      </c>
      <c r="D24" s="13" t="s">
        <v>80</v>
      </c>
      <c r="E24" s="13" t="s">
        <v>22</v>
      </c>
      <c r="F24" s="13" t="s">
        <v>97</v>
      </c>
      <c r="G24" s="14" t="s">
        <v>98</v>
      </c>
      <c r="H24" s="13">
        <v>200</v>
      </c>
      <c r="I24" s="12" t="s">
        <v>25</v>
      </c>
      <c r="J24" s="13" t="s">
        <v>26</v>
      </c>
      <c r="K24" s="13" t="s">
        <v>80</v>
      </c>
      <c r="L24" s="13">
        <v>1050</v>
      </c>
      <c r="M24" s="13" t="s">
        <v>99</v>
      </c>
      <c r="N24" s="13" t="s">
        <v>100</v>
      </c>
    </row>
    <row r="25" s="5" customFormat="1" ht="30" customHeight="1" spans="1:14">
      <c r="A25" s="12">
        <v>6</v>
      </c>
      <c r="B25" s="12"/>
      <c r="C25" s="13" t="s">
        <v>101</v>
      </c>
      <c r="D25" s="16" t="s">
        <v>80</v>
      </c>
      <c r="E25" s="13" t="s">
        <v>22</v>
      </c>
      <c r="F25" s="13" t="s">
        <v>102</v>
      </c>
      <c r="G25" s="14" t="s">
        <v>103</v>
      </c>
      <c r="H25" s="13">
        <v>500</v>
      </c>
      <c r="I25" s="23" t="s">
        <v>25</v>
      </c>
      <c r="J25" s="13" t="s">
        <v>26</v>
      </c>
      <c r="K25" s="13" t="s">
        <v>80</v>
      </c>
      <c r="L25" s="13">
        <v>3500</v>
      </c>
      <c r="M25" s="13" t="s">
        <v>94</v>
      </c>
      <c r="N25" s="13" t="s">
        <v>104</v>
      </c>
    </row>
    <row r="26" s="5" customFormat="1" ht="30" customHeight="1" spans="1:14">
      <c r="A26" s="12">
        <v>7</v>
      </c>
      <c r="B26" s="12"/>
      <c r="C26" s="13" t="s">
        <v>105</v>
      </c>
      <c r="D26" s="16" t="s">
        <v>80</v>
      </c>
      <c r="E26" s="13" t="s">
        <v>22</v>
      </c>
      <c r="F26" s="13" t="s">
        <v>102</v>
      </c>
      <c r="G26" s="14" t="s">
        <v>106</v>
      </c>
      <c r="H26" s="13">
        <v>300</v>
      </c>
      <c r="I26" s="23" t="s">
        <v>25</v>
      </c>
      <c r="J26" s="13" t="s">
        <v>26</v>
      </c>
      <c r="K26" s="13" t="s">
        <v>80</v>
      </c>
      <c r="L26" s="13">
        <v>1050</v>
      </c>
      <c r="M26" s="13" t="s">
        <v>99</v>
      </c>
      <c r="N26" s="13" t="s">
        <v>107</v>
      </c>
    </row>
    <row r="27" s="5" customFormat="1" ht="30" customHeight="1" spans="1:14">
      <c r="A27" s="12">
        <v>8</v>
      </c>
      <c r="B27" s="12"/>
      <c r="C27" s="13" t="s">
        <v>108</v>
      </c>
      <c r="D27" s="16" t="s">
        <v>80</v>
      </c>
      <c r="E27" s="13" t="s">
        <v>22</v>
      </c>
      <c r="F27" s="13" t="s">
        <v>102</v>
      </c>
      <c r="G27" s="14" t="s">
        <v>109</v>
      </c>
      <c r="H27" s="13">
        <v>1100</v>
      </c>
      <c r="I27" s="12" t="s">
        <v>25</v>
      </c>
      <c r="J27" s="13" t="s">
        <v>26</v>
      </c>
      <c r="K27" s="13" t="s">
        <v>80</v>
      </c>
      <c r="L27" s="13">
        <v>4500</v>
      </c>
      <c r="M27" s="13" t="s">
        <v>110</v>
      </c>
      <c r="N27" s="13" t="s">
        <v>111</v>
      </c>
    </row>
    <row r="28" s="5" customFormat="1" ht="30" customHeight="1" spans="1:14">
      <c r="A28" s="12">
        <v>9</v>
      </c>
      <c r="B28" s="12"/>
      <c r="C28" s="13" t="s">
        <v>112</v>
      </c>
      <c r="D28" s="13" t="s">
        <v>113</v>
      </c>
      <c r="E28" s="13" t="s">
        <v>22</v>
      </c>
      <c r="F28" s="13" t="s">
        <v>73</v>
      </c>
      <c r="G28" s="14" t="s">
        <v>114</v>
      </c>
      <c r="H28" s="13">
        <v>270</v>
      </c>
      <c r="I28" s="12" t="s">
        <v>25</v>
      </c>
      <c r="J28" s="13" t="s">
        <v>26</v>
      </c>
      <c r="K28" s="13" t="s">
        <v>80</v>
      </c>
      <c r="L28" s="13">
        <v>165</v>
      </c>
      <c r="M28" s="13" t="s">
        <v>115</v>
      </c>
      <c r="N28" s="13" t="s">
        <v>116</v>
      </c>
    </row>
    <row r="29" s="3" customFormat="1" ht="30" customHeight="1" spans="1:14">
      <c r="A29" s="11" t="s">
        <v>117</v>
      </c>
      <c r="B29" s="11" t="s">
        <v>118</v>
      </c>
      <c r="C29" s="9"/>
      <c r="D29" s="11"/>
      <c r="E29" s="9"/>
      <c r="F29" s="9"/>
      <c r="G29" s="9"/>
      <c r="H29" s="9" t="e">
        <f>SUM(#REF!)</f>
        <v>#REF!</v>
      </c>
      <c r="I29" s="11"/>
      <c r="J29" s="11"/>
      <c r="K29" s="24"/>
      <c r="L29" s="11"/>
      <c r="M29" s="9"/>
      <c r="N29" s="9"/>
    </row>
    <row r="30" s="3" customFormat="1" ht="30" customHeight="1" spans="1:14">
      <c r="A30" s="9" t="s">
        <v>119</v>
      </c>
      <c r="B30" s="9" t="s">
        <v>120</v>
      </c>
      <c r="C30" s="9"/>
      <c r="D30" s="9"/>
      <c r="E30" s="9"/>
      <c r="F30" s="9"/>
      <c r="G30" s="9"/>
      <c r="H30" s="9" t="e">
        <f>SUM(#REF!)</f>
        <v>#REF!</v>
      </c>
      <c r="I30" s="11"/>
      <c r="J30" s="9"/>
      <c r="K30" s="9"/>
      <c r="L30" s="25"/>
      <c r="M30" s="9"/>
      <c r="N30" s="9"/>
    </row>
    <row r="31" s="4" customFormat="1" ht="30" customHeight="1" spans="1:14">
      <c r="A31" s="9" t="s">
        <v>121</v>
      </c>
      <c r="B31" s="9" t="s">
        <v>122</v>
      </c>
      <c r="C31" s="13"/>
      <c r="D31" s="13"/>
      <c r="E31" s="13"/>
      <c r="F31" s="13"/>
      <c r="G31" s="13"/>
      <c r="H31" s="9">
        <f>SUM(H32:H32)</f>
        <v>1620</v>
      </c>
      <c r="I31" s="13"/>
      <c r="J31" s="13"/>
      <c r="K31" s="13"/>
      <c r="L31" s="13"/>
      <c r="M31" s="13"/>
      <c r="N31" s="13"/>
    </row>
    <row r="32" s="4" customFormat="1" ht="36" customHeight="1" spans="1:14">
      <c r="A32" s="12">
        <v>1</v>
      </c>
      <c r="B32" s="13"/>
      <c r="C32" s="13" t="s">
        <v>123</v>
      </c>
      <c r="D32" s="13" t="s">
        <v>21</v>
      </c>
      <c r="E32" s="13" t="s">
        <v>22</v>
      </c>
      <c r="F32" s="13" t="s">
        <v>23</v>
      </c>
      <c r="G32" s="14" t="s">
        <v>124</v>
      </c>
      <c r="H32" s="15">
        <v>1620</v>
      </c>
      <c r="I32" s="13" t="s">
        <v>25</v>
      </c>
      <c r="J32" s="13" t="s">
        <v>26</v>
      </c>
      <c r="K32" s="13" t="s">
        <v>21</v>
      </c>
      <c r="L32" s="13">
        <v>5000</v>
      </c>
      <c r="M32" s="13" t="s">
        <v>125</v>
      </c>
      <c r="N32" s="13" t="s">
        <v>126</v>
      </c>
    </row>
    <row r="33" s="3" customFormat="1" ht="30" customHeight="1" spans="1:14">
      <c r="A33" s="9" t="s">
        <v>127</v>
      </c>
      <c r="B33" s="9" t="s">
        <v>128</v>
      </c>
      <c r="C33" s="9"/>
      <c r="D33" s="9"/>
      <c r="E33" s="9"/>
      <c r="F33" s="9"/>
      <c r="G33" s="9"/>
      <c r="H33" s="9">
        <f>SUM(H34:H34)</f>
        <v>9000</v>
      </c>
      <c r="I33" s="9"/>
      <c r="J33" s="9"/>
      <c r="K33" s="9"/>
      <c r="L33" s="9"/>
      <c r="M33" s="9"/>
      <c r="N33" s="9"/>
    </row>
    <row r="34" s="5" customFormat="1" ht="30" customHeight="1" spans="1:14">
      <c r="A34" s="12">
        <v>1</v>
      </c>
      <c r="B34" s="13"/>
      <c r="C34" s="13" t="s">
        <v>129</v>
      </c>
      <c r="D34" s="13" t="s">
        <v>130</v>
      </c>
      <c r="E34" s="13" t="s">
        <v>22</v>
      </c>
      <c r="F34" s="13" t="s">
        <v>23</v>
      </c>
      <c r="G34" s="14" t="s">
        <v>131</v>
      </c>
      <c r="H34" s="13">
        <v>9000</v>
      </c>
      <c r="I34" s="13" t="s">
        <v>25</v>
      </c>
      <c r="J34" s="12" t="s">
        <v>26</v>
      </c>
      <c r="K34" s="13" t="s">
        <v>130</v>
      </c>
      <c r="L34" s="13">
        <v>5200</v>
      </c>
      <c r="M34" s="13" t="s">
        <v>132</v>
      </c>
      <c r="N34" s="13" t="s">
        <v>133</v>
      </c>
    </row>
    <row r="35" s="3" customFormat="1" ht="30" customHeight="1" spans="1:14">
      <c r="A35" s="9" t="s">
        <v>134</v>
      </c>
      <c r="B35" s="9" t="s">
        <v>135</v>
      </c>
      <c r="C35" s="9"/>
      <c r="D35" s="9"/>
      <c r="E35" s="9"/>
      <c r="F35" s="9"/>
      <c r="G35" s="9"/>
      <c r="H35" s="9">
        <f>SUM(H36:H37)</f>
        <v>458</v>
      </c>
      <c r="I35" s="9"/>
      <c r="J35" s="9"/>
      <c r="K35" s="9"/>
      <c r="L35" s="9"/>
      <c r="M35" s="9"/>
      <c r="N35" s="9"/>
    </row>
    <row r="36" s="5" customFormat="1" ht="39" customHeight="1" spans="1:14">
      <c r="A36" s="12">
        <v>1</v>
      </c>
      <c r="B36" s="13"/>
      <c r="C36" s="13" t="s">
        <v>136</v>
      </c>
      <c r="D36" s="13" t="s">
        <v>137</v>
      </c>
      <c r="E36" s="13" t="s">
        <v>22</v>
      </c>
      <c r="F36" s="12" t="s">
        <v>23</v>
      </c>
      <c r="G36" s="14" t="s">
        <v>138</v>
      </c>
      <c r="H36" s="13">
        <v>218</v>
      </c>
      <c r="I36" s="12" t="s">
        <v>25</v>
      </c>
      <c r="J36" s="13" t="s">
        <v>26</v>
      </c>
      <c r="K36" s="26" t="s">
        <v>137</v>
      </c>
      <c r="L36" s="12">
        <v>4500</v>
      </c>
      <c r="M36" s="13" t="s">
        <v>139</v>
      </c>
      <c r="N36" s="13" t="s">
        <v>140</v>
      </c>
    </row>
    <row r="37" s="4" customFormat="1" ht="30" customHeight="1" spans="1:14">
      <c r="A37" s="12">
        <v>2</v>
      </c>
      <c r="B37" s="13"/>
      <c r="C37" s="13" t="s">
        <v>141</v>
      </c>
      <c r="D37" s="13" t="s">
        <v>137</v>
      </c>
      <c r="E37" s="13" t="s">
        <v>22</v>
      </c>
      <c r="F37" s="12" t="s">
        <v>23</v>
      </c>
      <c r="G37" s="14" t="s">
        <v>142</v>
      </c>
      <c r="H37" s="17">
        <v>240</v>
      </c>
      <c r="I37" s="12" t="s">
        <v>25</v>
      </c>
      <c r="J37" s="13" t="s">
        <v>26</v>
      </c>
      <c r="K37" s="26" t="s">
        <v>137</v>
      </c>
      <c r="L37" s="12">
        <v>3200</v>
      </c>
      <c r="M37" s="13" t="s">
        <v>143</v>
      </c>
      <c r="N37" s="13" t="s">
        <v>144</v>
      </c>
    </row>
    <row r="38" s="6" customFormat="1" ht="30" customHeight="1" spans="1:14">
      <c r="A38" s="9" t="s">
        <v>145</v>
      </c>
      <c r="B38" s="9" t="s">
        <v>146</v>
      </c>
      <c r="C38" s="9"/>
      <c r="D38" s="11"/>
      <c r="E38" s="9"/>
      <c r="F38" s="9"/>
      <c r="G38" s="9"/>
      <c r="H38" s="9">
        <f>H39</f>
        <v>1400</v>
      </c>
      <c r="I38" s="9"/>
      <c r="J38" s="9"/>
      <c r="K38" s="9"/>
      <c r="L38" s="11"/>
      <c r="M38" s="9"/>
      <c r="N38" s="9"/>
    </row>
    <row r="39" s="4" customFormat="1" ht="30" customHeight="1" spans="1:14">
      <c r="A39" s="12">
        <v>1</v>
      </c>
      <c r="B39" s="13"/>
      <c r="C39" s="13" t="s">
        <v>147</v>
      </c>
      <c r="D39" s="13" t="s">
        <v>148</v>
      </c>
      <c r="E39" s="17" t="s">
        <v>22</v>
      </c>
      <c r="F39" s="17" t="s">
        <v>23</v>
      </c>
      <c r="G39" s="14" t="s">
        <v>149</v>
      </c>
      <c r="H39" s="17">
        <v>1400</v>
      </c>
      <c r="I39" s="12" t="s">
        <v>25</v>
      </c>
      <c r="J39" s="13" t="s">
        <v>26</v>
      </c>
      <c r="K39" s="17" t="s">
        <v>148</v>
      </c>
      <c r="L39" s="12">
        <v>1050</v>
      </c>
      <c r="M39" s="17" t="s">
        <v>150</v>
      </c>
      <c r="N39" s="13" t="s">
        <v>151</v>
      </c>
    </row>
    <row r="40" s="6" customFormat="1" ht="30" customHeight="1" spans="1:14">
      <c r="A40" s="9" t="s">
        <v>152</v>
      </c>
      <c r="B40" s="9" t="s">
        <v>153</v>
      </c>
      <c r="C40" s="9"/>
      <c r="D40" s="9"/>
      <c r="E40" s="9"/>
      <c r="F40" s="9"/>
      <c r="G40" s="9"/>
      <c r="H40" s="9" t="e">
        <f>H41+H42+H43+H52+H58+H59</f>
        <v>#REF!</v>
      </c>
      <c r="I40" s="9"/>
      <c r="J40" s="9"/>
      <c r="K40" s="9"/>
      <c r="L40" s="9"/>
      <c r="M40" s="9"/>
      <c r="N40" s="9"/>
    </row>
    <row r="41" s="6" customFormat="1" ht="30" customHeight="1" spans="1:14">
      <c r="A41" s="9" t="s">
        <v>18</v>
      </c>
      <c r="B41" s="9" t="s">
        <v>154</v>
      </c>
      <c r="C41" s="9"/>
      <c r="D41" s="9"/>
      <c r="E41" s="9"/>
      <c r="F41" s="9"/>
      <c r="G41" s="9"/>
      <c r="H41" s="9" t="e">
        <f>SUM(#REF!)</f>
        <v>#REF!</v>
      </c>
      <c r="I41" s="9"/>
      <c r="J41" s="9"/>
      <c r="K41" s="9"/>
      <c r="L41" s="9"/>
      <c r="M41" s="9"/>
      <c r="N41" s="9"/>
    </row>
    <row r="42" s="4" customFormat="1" ht="30" customHeight="1" spans="1:14">
      <c r="A42" s="9" t="s">
        <v>29</v>
      </c>
      <c r="B42" s="9" t="s">
        <v>155</v>
      </c>
      <c r="C42" s="18"/>
      <c r="D42" s="18"/>
      <c r="E42" s="18"/>
      <c r="F42" s="18"/>
      <c r="G42" s="18"/>
      <c r="H42" s="19" t="e">
        <f>SUM(#REF!)</f>
        <v>#REF!</v>
      </c>
      <c r="I42" s="18"/>
      <c r="J42" s="13"/>
      <c r="K42" s="18"/>
      <c r="L42" s="13"/>
      <c r="M42" s="18"/>
      <c r="N42" s="13"/>
    </row>
    <row r="43" s="6" customFormat="1" ht="30" customHeight="1" spans="1:14">
      <c r="A43" s="9" t="s">
        <v>77</v>
      </c>
      <c r="B43" s="9" t="s">
        <v>156</v>
      </c>
      <c r="C43" s="9"/>
      <c r="D43" s="9"/>
      <c r="E43" s="9"/>
      <c r="F43" s="9"/>
      <c r="G43" s="9"/>
      <c r="H43" s="9">
        <f>SUM(H44:H51)</f>
        <v>8260</v>
      </c>
      <c r="I43" s="9"/>
      <c r="J43" s="9"/>
      <c r="K43" s="9"/>
      <c r="L43" s="9"/>
      <c r="M43" s="9"/>
      <c r="N43" s="9"/>
    </row>
    <row r="44" s="4" customFormat="1" ht="30" customHeight="1" spans="1:14">
      <c r="A44" s="12">
        <v>1</v>
      </c>
      <c r="B44" s="13"/>
      <c r="C44" s="13" t="s">
        <v>157</v>
      </c>
      <c r="D44" s="13" t="s">
        <v>158</v>
      </c>
      <c r="E44" s="13" t="s">
        <v>159</v>
      </c>
      <c r="F44" s="13" t="s">
        <v>160</v>
      </c>
      <c r="G44" s="14" t="s">
        <v>161</v>
      </c>
      <c r="H44" s="13">
        <v>4800</v>
      </c>
      <c r="I44" s="13" t="s">
        <v>25</v>
      </c>
      <c r="J44" s="12" t="s">
        <v>26</v>
      </c>
      <c r="K44" s="13" t="s">
        <v>158</v>
      </c>
      <c r="L44" s="13">
        <v>58000</v>
      </c>
      <c r="M44" s="13" t="s">
        <v>162</v>
      </c>
      <c r="N44" s="13" t="s">
        <v>163</v>
      </c>
    </row>
    <row r="45" s="4" customFormat="1" ht="30" customHeight="1" spans="1:14">
      <c r="A45" s="12">
        <v>2</v>
      </c>
      <c r="B45" s="13"/>
      <c r="C45" s="13" t="s">
        <v>164</v>
      </c>
      <c r="D45" s="13" t="s">
        <v>158</v>
      </c>
      <c r="E45" s="13" t="s">
        <v>159</v>
      </c>
      <c r="F45" s="13" t="s">
        <v>102</v>
      </c>
      <c r="G45" s="14" t="s">
        <v>165</v>
      </c>
      <c r="H45" s="13">
        <v>1700</v>
      </c>
      <c r="I45" s="13" t="s">
        <v>25</v>
      </c>
      <c r="J45" s="12" t="s">
        <v>26</v>
      </c>
      <c r="K45" s="13" t="s">
        <v>158</v>
      </c>
      <c r="L45" s="13">
        <v>47775</v>
      </c>
      <c r="M45" s="13" t="s">
        <v>166</v>
      </c>
      <c r="N45" s="13" t="s">
        <v>167</v>
      </c>
    </row>
    <row r="46" s="4" customFormat="1" ht="30" customHeight="1" spans="1:14">
      <c r="A46" s="12">
        <v>3</v>
      </c>
      <c r="B46" s="13"/>
      <c r="C46" s="13" t="s">
        <v>168</v>
      </c>
      <c r="D46" s="13" t="s">
        <v>158</v>
      </c>
      <c r="E46" s="13" t="s">
        <v>22</v>
      </c>
      <c r="F46" s="13" t="s">
        <v>102</v>
      </c>
      <c r="G46" s="14" t="s">
        <v>169</v>
      </c>
      <c r="H46" s="13">
        <v>460</v>
      </c>
      <c r="I46" s="13" t="s">
        <v>25</v>
      </c>
      <c r="J46" s="12" t="s">
        <v>26</v>
      </c>
      <c r="K46" s="13" t="s">
        <v>158</v>
      </c>
      <c r="L46" s="13">
        <v>58000</v>
      </c>
      <c r="M46" s="13" t="s">
        <v>170</v>
      </c>
      <c r="N46" s="13" t="s">
        <v>167</v>
      </c>
    </row>
    <row r="47" s="4" customFormat="1" ht="30" customHeight="1" spans="1:14">
      <c r="A47" s="12">
        <v>4</v>
      </c>
      <c r="B47" s="13"/>
      <c r="C47" s="13" t="s">
        <v>171</v>
      </c>
      <c r="D47" s="13" t="s">
        <v>158</v>
      </c>
      <c r="E47" s="13" t="s">
        <v>159</v>
      </c>
      <c r="F47" s="13" t="s">
        <v>172</v>
      </c>
      <c r="G47" s="14" t="s">
        <v>173</v>
      </c>
      <c r="H47" s="13">
        <v>1050</v>
      </c>
      <c r="I47" s="13" t="s">
        <v>25</v>
      </c>
      <c r="J47" s="12" t="s">
        <v>26</v>
      </c>
      <c r="K47" s="13" t="s">
        <v>158</v>
      </c>
      <c r="L47" s="13">
        <v>650</v>
      </c>
      <c r="M47" s="13" t="s">
        <v>174</v>
      </c>
      <c r="N47" s="13" t="s">
        <v>163</v>
      </c>
    </row>
    <row r="48" s="4" customFormat="1" ht="30" customHeight="1" spans="1:14">
      <c r="A48" s="12">
        <v>5</v>
      </c>
      <c r="B48" s="13"/>
      <c r="C48" s="13" t="s">
        <v>175</v>
      </c>
      <c r="D48" s="12" t="s">
        <v>176</v>
      </c>
      <c r="E48" s="13" t="s">
        <v>22</v>
      </c>
      <c r="F48" s="13" t="s">
        <v>177</v>
      </c>
      <c r="G48" s="14" t="s">
        <v>178</v>
      </c>
      <c r="H48" s="15">
        <v>10</v>
      </c>
      <c r="I48" s="12" t="s">
        <v>25</v>
      </c>
      <c r="J48" s="12" t="s">
        <v>26</v>
      </c>
      <c r="K48" s="13" t="s">
        <v>158</v>
      </c>
      <c r="L48" s="13">
        <v>230</v>
      </c>
      <c r="M48" s="13" t="s">
        <v>179</v>
      </c>
      <c r="N48" s="13" t="s">
        <v>163</v>
      </c>
    </row>
    <row r="49" s="4" customFormat="1" ht="30" customHeight="1" spans="1:14">
      <c r="A49" s="12">
        <v>6</v>
      </c>
      <c r="B49" s="13"/>
      <c r="C49" s="13" t="s">
        <v>180</v>
      </c>
      <c r="D49" s="12" t="s">
        <v>176</v>
      </c>
      <c r="E49" s="13" t="s">
        <v>22</v>
      </c>
      <c r="F49" s="13" t="s">
        <v>181</v>
      </c>
      <c r="G49" s="14" t="s">
        <v>182</v>
      </c>
      <c r="H49" s="13">
        <v>20</v>
      </c>
      <c r="I49" s="13" t="s">
        <v>25</v>
      </c>
      <c r="J49" s="12" t="s">
        <v>26</v>
      </c>
      <c r="K49" s="13" t="s">
        <v>158</v>
      </c>
      <c r="L49" s="13">
        <v>1990</v>
      </c>
      <c r="M49" s="13" t="s">
        <v>183</v>
      </c>
      <c r="N49" s="13" t="s">
        <v>163</v>
      </c>
    </row>
    <row r="50" s="4" customFormat="1" ht="30" customHeight="1" spans="1:14">
      <c r="A50" s="12">
        <v>7</v>
      </c>
      <c r="B50" s="13"/>
      <c r="C50" s="13" t="s">
        <v>184</v>
      </c>
      <c r="D50" s="12" t="s">
        <v>176</v>
      </c>
      <c r="E50" s="13" t="s">
        <v>22</v>
      </c>
      <c r="F50" s="13" t="s">
        <v>185</v>
      </c>
      <c r="G50" s="14" t="s">
        <v>186</v>
      </c>
      <c r="H50" s="13">
        <v>90</v>
      </c>
      <c r="I50" s="13" t="s">
        <v>25</v>
      </c>
      <c r="J50" s="12" t="s">
        <v>26</v>
      </c>
      <c r="K50" s="13" t="s">
        <v>158</v>
      </c>
      <c r="L50" s="13">
        <v>1990</v>
      </c>
      <c r="M50" s="13" t="s">
        <v>187</v>
      </c>
      <c r="N50" s="13" t="s">
        <v>163</v>
      </c>
    </row>
    <row r="51" s="4" customFormat="1" ht="30" customHeight="1" spans="1:14">
      <c r="A51" s="12">
        <v>8</v>
      </c>
      <c r="B51" s="13"/>
      <c r="C51" s="13" t="s">
        <v>188</v>
      </c>
      <c r="D51" s="12" t="s">
        <v>176</v>
      </c>
      <c r="E51" s="13" t="s">
        <v>22</v>
      </c>
      <c r="F51" s="13" t="s">
        <v>189</v>
      </c>
      <c r="G51" s="14" t="s">
        <v>190</v>
      </c>
      <c r="H51" s="13">
        <v>130</v>
      </c>
      <c r="I51" s="13" t="s">
        <v>25</v>
      </c>
      <c r="J51" s="12" t="s">
        <v>26</v>
      </c>
      <c r="K51" s="13" t="s">
        <v>158</v>
      </c>
      <c r="L51" s="13">
        <v>230</v>
      </c>
      <c r="M51" s="13" t="s">
        <v>191</v>
      </c>
      <c r="N51" s="13" t="s">
        <v>163</v>
      </c>
    </row>
    <row r="52" s="6" customFormat="1" ht="30" customHeight="1" spans="1:14">
      <c r="A52" s="9" t="s">
        <v>117</v>
      </c>
      <c r="B52" s="9" t="s">
        <v>192</v>
      </c>
      <c r="C52" s="9"/>
      <c r="D52" s="9"/>
      <c r="E52" s="9"/>
      <c r="F52" s="9"/>
      <c r="G52" s="9"/>
      <c r="H52" s="9">
        <f>SUM(H53:H57)</f>
        <v>375</v>
      </c>
      <c r="I52" s="9"/>
      <c r="J52" s="9"/>
      <c r="K52" s="9"/>
      <c r="L52" s="9"/>
      <c r="M52" s="9"/>
      <c r="N52" s="9"/>
    </row>
    <row r="53" s="7" customFormat="1" ht="30" customHeight="1" spans="1:14">
      <c r="A53" s="12">
        <v>1</v>
      </c>
      <c r="B53" s="13"/>
      <c r="C53" s="20" t="s">
        <v>193</v>
      </c>
      <c r="D53" s="21" t="s">
        <v>176</v>
      </c>
      <c r="E53" s="20" t="s">
        <v>22</v>
      </c>
      <c r="F53" s="20" t="s">
        <v>185</v>
      </c>
      <c r="G53" s="22" t="s">
        <v>194</v>
      </c>
      <c r="H53" s="20">
        <v>100</v>
      </c>
      <c r="I53" s="21" t="s">
        <v>25</v>
      </c>
      <c r="J53" s="21" t="s">
        <v>26</v>
      </c>
      <c r="K53" s="20" t="s">
        <v>195</v>
      </c>
      <c r="L53" s="20">
        <v>1300</v>
      </c>
      <c r="M53" s="20" t="s">
        <v>196</v>
      </c>
      <c r="N53" s="20" t="s">
        <v>197</v>
      </c>
    </row>
    <row r="54" s="7" customFormat="1" ht="30" customHeight="1" spans="1:14">
      <c r="A54" s="12">
        <v>2</v>
      </c>
      <c r="B54" s="13"/>
      <c r="C54" s="20" t="s">
        <v>198</v>
      </c>
      <c r="D54" s="21" t="s">
        <v>176</v>
      </c>
      <c r="E54" s="20" t="s">
        <v>22</v>
      </c>
      <c r="F54" s="20" t="s">
        <v>199</v>
      </c>
      <c r="G54" s="22" t="s">
        <v>200</v>
      </c>
      <c r="H54" s="20">
        <v>30</v>
      </c>
      <c r="I54" s="21" t="s">
        <v>25</v>
      </c>
      <c r="J54" s="21" t="s">
        <v>26</v>
      </c>
      <c r="K54" s="20" t="s">
        <v>195</v>
      </c>
      <c r="L54" s="20">
        <v>160</v>
      </c>
      <c r="M54" s="20" t="s">
        <v>201</v>
      </c>
      <c r="N54" s="20" t="s">
        <v>197</v>
      </c>
    </row>
    <row r="55" s="7" customFormat="1" ht="30" customHeight="1" spans="1:14">
      <c r="A55" s="12">
        <v>3</v>
      </c>
      <c r="B55" s="13"/>
      <c r="C55" s="20" t="s">
        <v>202</v>
      </c>
      <c r="D55" s="21" t="s">
        <v>176</v>
      </c>
      <c r="E55" s="20" t="s">
        <v>22</v>
      </c>
      <c r="F55" s="20" t="s">
        <v>203</v>
      </c>
      <c r="G55" s="22" t="s">
        <v>204</v>
      </c>
      <c r="H55" s="20">
        <v>60</v>
      </c>
      <c r="I55" s="21" t="s">
        <v>25</v>
      </c>
      <c r="J55" s="21" t="s">
        <v>26</v>
      </c>
      <c r="K55" s="20" t="s">
        <v>195</v>
      </c>
      <c r="L55" s="20">
        <v>1288</v>
      </c>
      <c r="M55" s="20" t="s">
        <v>205</v>
      </c>
      <c r="N55" s="20" t="s">
        <v>197</v>
      </c>
    </row>
    <row r="56" s="7" customFormat="1" ht="30" customHeight="1" spans="1:14">
      <c r="A56" s="12">
        <v>4</v>
      </c>
      <c r="B56" s="13"/>
      <c r="C56" s="20" t="s">
        <v>206</v>
      </c>
      <c r="D56" s="21" t="s">
        <v>176</v>
      </c>
      <c r="E56" s="15" t="s">
        <v>159</v>
      </c>
      <c r="F56" s="20" t="s">
        <v>181</v>
      </c>
      <c r="G56" s="22" t="s">
        <v>207</v>
      </c>
      <c r="H56" s="20">
        <v>85</v>
      </c>
      <c r="I56" s="21" t="s">
        <v>25</v>
      </c>
      <c r="J56" s="21" t="s">
        <v>26</v>
      </c>
      <c r="K56" s="20" t="s">
        <v>195</v>
      </c>
      <c r="L56" s="20">
        <v>1820</v>
      </c>
      <c r="M56" s="20" t="s">
        <v>208</v>
      </c>
      <c r="N56" s="20" t="s">
        <v>197</v>
      </c>
    </row>
    <row r="57" s="7" customFormat="1" ht="30" customHeight="1" spans="1:14">
      <c r="A57" s="12">
        <v>5</v>
      </c>
      <c r="B57" s="13"/>
      <c r="C57" s="20" t="s">
        <v>209</v>
      </c>
      <c r="D57" s="21" t="s">
        <v>176</v>
      </c>
      <c r="E57" s="20" t="s">
        <v>22</v>
      </c>
      <c r="F57" s="20" t="s">
        <v>210</v>
      </c>
      <c r="G57" s="22" t="s">
        <v>211</v>
      </c>
      <c r="H57" s="20">
        <v>100</v>
      </c>
      <c r="I57" s="21" t="s">
        <v>25</v>
      </c>
      <c r="J57" s="21" t="s">
        <v>26</v>
      </c>
      <c r="K57" s="20" t="s">
        <v>195</v>
      </c>
      <c r="L57" s="20">
        <v>1500</v>
      </c>
      <c r="M57" s="20" t="s">
        <v>212</v>
      </c>
      <c r="N57" s="20" t="s">
        <v>197</v>
      </c>
    </row>
    <row r="58" s="6" customFormat="1" ht="30" customHeight="1" spans="1:14">
      <c r="A58" s="9" t="s">
        <v>119</v>
      </c>
      <c r="B58" s="9" t="s">
        <v>213</v>
      </c>
      <c r="C58" s="9"/>
      <c r="D58" s="9"/>
      <c r="E58" s="9"/>
      <c r="F58" s="9"/>
      <c r="G58" s="9"/>
      <c r="H58" s="9" t="e">
        <f>SUM(#REF!)</f>
        <v>#REF!</v>
      </c>
      <c r="I58" s="9"/>
      <c r="J58" s="9"/>
      <c r="K58" s="9"/>
      <c r="L58" s="9"/>
      <c r="M58" s="9"/>
      <c r="N58" s="9"/>
    </row>
    <row r="59" s="6" customFormat="1" ht="30" customHeight="1" spans="1:14">
      <c r="A59" s="9" t="s">
        <v>121</v>
      </c>
      <c r="B59" s="9" t="s">
        <v>214</v>
      </c>
      <c r="C59" s="13"/>
      <c r="D59" s="15"/>
      <c r="E59" s="13"/>
      <c r="F59" s="13"/>
      <c r="G59" s="13"/>
      <c r="H59" s="11">
        <f>SUM(H60:H62)</f>
        <v>358.5</v>
      </c>
      <c r="I59" s="13"/>
      <c r="J59" s="13"/>
      <c r="K59" s="15"/>
      <c r="L59" s="13"/>
      <c r="M59" s="13"/>
      <c r="N59" s="13"/>
    </row>
    <row r="60" s="6" customFormat="1" ht="30" customHeight="1" spans="1:14">
      <c r="A60" s="12">
        <v>1</v>
      </c>
      <c r="B60" s="9"/>
      <c r="C60" s="13" t="s">
        <v>215</v>
      </c>
      <c r="D60" s="12" t="s">
        <v>176</v>
      </c>
      <c r="E60" s="20" t="s">
        <v>22</v>
      </c>
      <c r="F60" s="13" t="s">
        <v>216</v>
      </c>
      <c r="G60" s="14" t="s">
        <v>217</v>
      </c>
      <c r="H60" s="15">
        <v>134</v>
      </c>
      <c r="I60" s="21" t="s">
        <v>25</v>
      </c>
      <c r="J60" s="21" t="s">
        <v>26</v>
      </c>
      <c r="K60" s="13" t="s">
        <v>218</v>
      </c>
      <c r="L60" s="13">
        <v>287</v>
      </c>
      <c r="M60" s="27" t="s">
        <v>219</v>
      </c>
      <c r="N60" s="13" t="s">
        <v>220</v>
      </c>
    </row>
    <row r="61" s="6" customFormat="1" ht="30" customHeight="1" spans="1:14">
      <c r="A61" s="12">
        <v>2</v>
      </c>
      <c r="B61" s="9"/>
      <c r="C61" s="13" t="s">
        <v>221</v>
      </c>
      <c r="D61" s="12" t="s">
        <v>222</v>
      </c>
      <c r="E61" s="20" t="s">
        <v>22</v>
      </c>
      <c r="F61" s="13" t="s">
        <v>223</v>
      </c>
      <c r="G61" s="14" t="s">
        <v>224</v>
      </c>
      <c r="H61" s="13">
        <v>95</v>
      </c>
      <c r="I61" s="21" t="s">
        <v>25</v>
      </c>
      <c r="J61" s="21" t="s">
        <v>26</v>
      </c>
      <c r="K61" s="13" t="s">
        <v>225</v>
      </c>
      <c r="L61" s="13">
        <v>98</v>
      </c>
      <c r="M61" s="27" t="s">
        <v>226</v>
      </c>
      <c r="N61" s="13" t="s">
        <v>227</v>
      </c>
    </row>
    <row r="62" s="6" customFormat="1" ht="30" customHeight="1" spans="1:14">
      <c r="A62" s="12">
        <v>3</v>
      </c>
      <c r="B62" s="9"/>
      <c r="C62" s="13" t="s">
        <v>228</v>
      </c>
      <c r="D62" s="12" t="s">
        <v>222</v>
      </c>
      <c r="E62" s="20" t="s">
        <v>22</v>
      </c>
      <c r="F62" s="13" t="s">
        <v>229</v>
      </c>
      <c r="G62" s="14" t="s">
        <v>230</v>
      </c>
      <c r="H62" s="15">
        <v>129.5</v>
      </c>
      <c r="I62" s="21" t="s">
        <v>25</v>
      </c>
      <c r="J62" s="21" t="s">
        <v>26</v>
      </c>
      <c r="K62" s="13" t="s">
        <v>218</v>
      </c>
      <c r="L62" s="28">
        <v>190</v>
      </c>
      <c r="M62" s="27" t="s">
        <v>231</v>
      </c>
      <c r="N62" s="13" t="s">
        <v>220</v>
      </c>
    </row>
    <row r="63" s="6" customFormat="1" ht="30" customHeight="1" spans="1:14">
      <c r="A63" s="9" t="s">
        <v>232</v>
      </c>
      <c r="B63" s="9" t="s">
        <v>233</v>
      </c>
      <c r="C63" s="9"/>
      <c r="D63" s="9"/>
      <c r="E63" s="9"/>
      <c r="F63" s="9"/>
      <c r="G63" s="9"/>
      <c r="H63" s="9">
        <f>H64+H66+H68</f>
        <v>5700</v>
      </c>
      <c r="I63" s="9"/>
      <c r="J63" s="9"/>
      <c r="K63" s="9"/>
      <c r="L63" s="9"/>
      <c r="M63" s="9"/>
      <c r="N63" s="9"/>
    </row>
    <row r="64" s="6" customFormat="1" ht="30" customHeight="1" spans="1:14">
      <c r="A64" s="9" t="s">
        <v>18</v>
      </c>
      <c r="B64" s="9" t="s">
        <v>234</v>
      </c>
      <c r="C64" s="9"/>
      <c r="D64" s="9"/>
      <c r="E64" s="9"/>
      <c r="F64" s="9"/>
      <c r="G64" s="9"/>
      <c r="H64" s="9">
        <f>SUM(H65)</f>
        <v>200</v>
      </c>
      <c r="I64" s="9"/>
      <c r="J64" s="9"/>
      <c r="K64" s="9"/>
      <c r="L64" s="11"/>
      <c r="M64" s="9"/>
      <c r="N64" s="9"/>
    </row>
    <row r="65" s="4" customFormat="1" ht="30" customHeight="1" spans="1:14">
      <c r="A65" s="12">
        <v>1</v>
      </c>
      <c r="B65" s="13"/>
      <c r="C65" s="13" t="s">
        <v>235</v>
      </c>
      <c r="D65" s="13" t="s">
        <v>236</v>
      </c>
      <c r="E65" s="13" t="s">
        <v>22</v>
      </c>
      <c r="F65" s="12" t="s">
        <v>23</v>
      </c>
      <c r="G65" s="14" t="s">
        <v>237</v>
      </c>
      <c r="H65" s="17">
        <v>200</v>
      </c>
      <c r="I65" s="12" t="s">
        <v>25</v>
      </c>
      <c r="J65" s="12" t="s">
        <v>26</v>
      </c>
      <c r="K65" s="17" t="s">
        <v>236</v>
      </c>
      <c r="L65" s="12">
        <v>2000</v>
      </c>
      <c r="M65" s="13" t="s">
        <v>238</v>
      </c>
      <c r="N65" s="13" t="s">
        <v>239</v>
      </c>
    </row>
    <row r="66" s="6" customFormat="1" ht="30" customHeight="1" spans="1:14">
      <c r="A66" s="9" t="s">
        <v>29</v>
      </c>
      <c r="B66" s="9" t="s">
        <v>240</v>
      </c>
      <c r="C66" s="9"/>
      <c r="D66" s="9"/>
      <c r="E66" s="9"/>
      <c r="F66" s="9"/>
      <c r="G66" s="9"/>
      <c r="H66" s="9">
        <f>SUM(H67)</f>
        <v>4200</v>
      </c>
      <c r="I66" s="9"/>
      <c r="J66" s="9"/>
      <c r="K66" s="9"/>
      <c r="L66" s="11"/>
      <c r="M66" s="9"/>
      <c r="N66" s="9"/>
    </row>
    <row r="67" s="4" customFormat="1" ht="30" customHeight="1" spans="1:14">
      <c r="A67" s="12">
        <v>1</v>
      </c>
      <c r="B67" s="13"/>
      <c r="C67" s="13" t="s">
        <v>240</v>
      </c>
      <c r="D67" s="13" t="s">
        <v>236</v>
      </c>
      <c r="E67" s="13" t="s">
        <v>22</v>
      </c>
      <c r="F67" s="12" t="s">
        <v>23</v>
      </c>
      <c r="G67" s="14" t="s">
        <v>241</v>
      </c>
      <c r="H67" s="17">
        <v>4200</v>
      </c>
      <c r="I67" s="12" t="s">
        <v>25</v>
      </c>
      <c r="J67" s="12" t="s">
        <v>26</v>
      </c>
      <c r="K67" s="17" t="s">
        <v>236</v>
      </c>
      <c r="L67" s="12">
        <v>10000</v>
      </c>
      <c r="M67" s="13" t="s">
        <v>242</v>
      </c>
      <c r="N67" s="13" t="s">
        <v>243</v>
      </c>
    </row>
    <row r="68" s="6" customFormat="1" ht="30" customHeight="1" spans="1:14">
      <c r="A68" s="9" t="s">
        <v>77</v>
      </c>
      <c r="B68" s="9" t="s">
        <v>244</v>
      </c>
      <c r="C68" s="9"/>
      <c r="D68" s="9"/>
      <c r="E68" s="9"/>
      <c r="F68" s="9"/>
      <c r="G68" s="9"/>
      <c r="H68" s="9">
        <f>SUM(H69)</f>
        <v>1300</v>
      </c>
      <c r="I68" s="9"/>
      <c r="J68" s="9"/>
      <c r="K68" s="9"/>
      <c r="L68" s="11"/>
      <c r="M68" s="9"/>
      <c r="N68" s="9"/>
    </row>
    <row r="69" s="4" customFormat="1" ht="43" customHeight="1" spans="1:14">
      <c r="A69" s="12">
        <v>1</v>
      </c>
      <c r="B69" s="13"/>
      <c r="C69" s="13" t="s">
        <v>245</v>
      </c>
      <c r="D69" s="13" t="s">
        <v>236</v>
      </c>
      <c r="E69" s="13" t="s">
        <v>22</v>
      </c>
      <c r="F69" s="12" t="s">
        <v>23</v>
      </c>
      <c r="G69" s="29" t="s">
        <v>246</v>
      </c>
      <c r="H69" s="12">
        <v>1300</v>
      </c>
      <c r="I69" s="12" t="s">
        <v>25</v>
      </c>
      <c r="J69" s="12" t="s">
        <v>26</v>
      </c>
      <c r="K69" s="17" t="s">
        <v>236</v>
      </c>
      <c r="L69" s="12">
        <v>7500</v>
      </c>
      <c r="M69" s="13" t="s">
        <v>247</v>
      </c>
      <c r="N69" s="13" t="s">
        <v>248</v>
      </c>
    </row>
    <row r="70" s="6" customFormat="1" ht="30" customHeight="1" spans="1:14">
      <c r="A70" s="9" t="s">
        <v>249</v>
      </c>
      <c r="B70" s="9" t="s">
        <v>250</v>
      </c>
      <c r="C70" s="9"/>
      <c r="D70" s="9"/>
      <c r="E70" s="9"/>
      <c r="F70" s="9"/>
      <c r="G70" s="9"/>
      <c r="H70" s="9">
        <f>H71</f>
        <v>1100</v>
      </c>
      <c r="I70" s="9"/>
      <c r="J70" s="9"/>
      <c r="K70" s="9"/>
      <c r="L70" s="11"/>
      <c r="M70" s="9"/>
      <c r="N70" s="9"/>
    </row>
    <row r="71" s="4" customFormat="1" ht="30" customHeight="1" spans="1:14">
      <c r="A71" s="12">
        <v>1</v>
      </c>
      <c r="B71" s="13"/>
      <c r="C71" s="26" t="s">
        <v>251</v>
      </c>
      <c r="D71" s="13" t="s">
        <v>148</v>
      </c>
      <c r="E71" s="17" t="s">
        <v>22</v>
      </c>
      <c r="F71" s="17" t="s">
        <v>23</v>
      </c>
      <c r="G71" s="30" t="s">
        <v>252</v>
      </c>
      <c r="H71" s="17">
        <v>1100</v>
      </c>
      <c r="I71" s="12" t="s">
        <v>25</v>
      </c>
      <c r="J71" s="12" t="s">
        <v>26</v>
      </c>
      <c r="K71" s="17" t="s">
        <v>148</v>
      </c>
      <c r="L71" s="12">
        <v>3300</v>
      </c>
      <c r="M71" s="12" t="s">
        <v>253</v>
      </c>
      <c r="N71" s="13" t="s">
        <v>254</v>
      </c>
    </row>
    <row r="72" s="6" customFormat="1" ht="30" customHeight="1" spans="1:14">
      <c r="A72" s="9" t="s">
        <v>255</v>
      </c>
      <c r="B72" s="9" t="s">
        <v>256</v>
      </c>
      <c r="C72" s="9"/>
      <c r="D72" s="9"/>
      <c r="E72" s="9"/>
      <c r="F72" s="9"/>
      <c r="G72" s="9"/>
      <c r="H72" s="9">
        <f>H73</f>
        <v>1600</v>
      </c>
      <c r="I72" s="9"/>
      <c r="J72" s="9"/>
      <c r="K72" s="9"/>
      <c r="L72" s="11"/>
      <c r="M72" s="9"/>
      <c r="N72" s="9"/>
    </row>
    <row r="73" s="4" customFormat="1" ht="30" customHeight="1" spans="1:14">
      <c r="A73" s="12">
        <v>1</v>
      </c>
      <c r="B73" s="13"/>
      <c r="C73" s="13" t="s">
        <v>257</v>
      </c>
      <c r="D73" s="13" t="s">
        <v>258</v>
      </c>
      <c r="E73" s="17" t="s">
        <v>22</v>
      </c>
      <c r="F73" s="17" t="s">
        <v>23</v>
      </c>
      <c r="G73" s="14" t="s">
        <v>259</v>
      </c>
      <c r="H73" s="17">
        <v>1600</v>
      </c>
      <c r="I73" s="12" t="s">
        <v>25</v>
      </c>
      <c r="J73" s="12" t="s">
        <v>26</v>
      </c>
      <c r="K73" s="13" t="s">
        <v>258</v>
      </c>
      <c r="L73" s="12">
        <v>20000</v>
      </c>
      <c r="M73" s="13" t="s">
        <v>260</v>
      </c>
      <c r="N73" s="13" t="s">
        <v>261</v>
      </c>
    </row>
    <row r="74" spans="13:13">
      <c r="M74" s="31"/>
    </row>
    <row r="75" spans="13:13">
      <c r="M75" s="31"/>
    </row>
    <row r="76" spans="13:13">
      <c r="M76" s="31"/>
    </row>
  </sheetData>
  <mergeCells count="2">
    <mergeCell ref="A1:N1"/>
    <mergeCell ref="A3:G3"/>
  </mergeCells>
  <pageMargins left="0.629861111111111" right="0.550694444444444" top="1" bottom="1" header="0.5" footer="0.5"/>
  <pageSetup paperSize="9" scale="8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未一</cp:lastModifiedBy>
  <cp:revision>1</cp:revision>
  <dcterms:created xsi:type="dcterms:W3CDTF">2017-01-25T07:20:00Z</dcterms:created>
  <cp:lastPrinted>2018-03-26T02:04:00Z</cp:lastPrinted>
  <dcterms:modified xsi:type="dcterms:W3CDTF">2024-09-27T02:07:43Z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90DEAB46DFF64B599DE73A57D499ADE8_13</vt:lpwstr>
  </property>
</Properties>
</file>