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第一批项目计划清单-1.16" sheetId="1" state="hidden" r:id="rId1"/>
    <sheet name="项目计划" sheetId="3" r:id="rId2"/>
  </sheets>
  <definedNames>
    <definedName name="_xlnm._FilterDatabase" localSheetId="0" hidden="1">'第一批项目计划清单-1.16'!$A$3:$Q$115</definedName>
    <definedName name="_xlnm._FilterDatabase" localSheetId="1" hidden="1">项目计划!$A$3:$O$116</definedName>
    <definedName name="_xlnm.Print_Titles" localSheetId="0">'第一批项目计划清单-1.16'!$2:$2</definedName>
    <definedName name="_xlnm.Print_Area" localSheetId="0">'第一批项目计划清单-1.16'!$A$1:$Q$114</definedName>
    <definedName name="_xlnm.Print_Titles" localSheetId="1">项目计划!$3:$3</definedName>
    <definedName name="_xlnm.Print_Area" localSheetId="1">项目计划!$A$2:$O$115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yuyu</author>
  </authors>
  <commentList>
    <comment ref="O2" authorId="0">
      <text>
        <r>
          <rPr>
            <b/>
            <sz val="9"/>
            <rFont val="宋体"/>
            <charset val="134"/>
          </rPr>
          <t>yuyu:</t>
        </r>
        <r>
          <rPr>
            <sz val="9"/>
            <rFont val="宋体"/>
            <charset val="134"/>
          </rPr>
          <t xml:space="preserve">
股权投资、资产收益、入股分红、财政奖补、政府投资</t>
        </r>
      </text>
    </comment>
  </commentList>
</comments>
</file>

<file path=xl/sharedStrings.xml><?xml version="1.0" encoding="utf-8"?>
<sst xmlns="http://schemas.openxmlformats.org/spreadsheetml/2006/main" count="2143" uniqueCount="667">
  <si>
    <t>金寨县2025年第一批财政衔接资金项目计划</t>
  </si>
  <si>
    <t>序号</t>
  </si>
  <si>
    <t>项目类别</t>
  </si>
  <si>
    <t>项目名称</t>
  </si>
  <si>
    <t>建设单位及责任人</t>
  </si>
  <si>
    <t>建设性质</t>
  </si>
  <si>
    <t>实施地点</t>
  </si>
  <si>
    <t>资金计划（万元）</t>
  </si>
  <si>
    <t>主要建设内容</t>
  </si>
  <si>
    <t>补助标准</t>
  </si>
  <si>
    <t>建设期限</t>
  </si>
  <si>
    <t>绩效目标</t>
  </si>
  <si>
    <t>联农带农机制</t>
  </si>
  <si>
    <t>支持方式</t>
  </si>
  <si>
    <t>主管部门</t>
  </si>
  <si>
    <t>备注</t>
  </si>
  <si>
    <t>合计</t>
  </si>
  <si>
    <t>中央衔接</t>
  </si>
  <si>
    <t>省级衔接</t>
  </si>
  <si>
    <t>一</t>
  </si>
  <si>
    <t>产业发展</t>
  </si>
  <si>
    <t>（一）</t>
  </si>
  <si>
    <t>农业产业</t>
  </si>
  <si>
    <t>茶叶</t>
  </si>
  <si>
    <t>标准化茶园建设项目</t>
  </si>
  <si>
    <t>县农业农村局</t>
  </si>
  <si>
    <t>新建</t>
  </si>
  <si>
    <t>有关乡镇</t>
  </si>
  <si>
    <t>新建生态化、标准化、宜机化茶园5个（具体计划由县农业农村局另文下达）</t>
  </si>
  <si>
    <t>60万元/个</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</si>
  <si>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-10</t>
    </r>
    <r>
      <rPr>
        <sz val="11"/>
        <rFont val="宋体"/>
        <charset val="134"/>
      </rPr>
      <t>月</t>
    </r>
  </si>
  <si>
    <t>受益脱贫户100人，户均增收500元</t>
  </si>
  <si>
    <t>通过提高茶园宜机化水平，提高茶园亩产，带动茶农增收</t>
  </si>
  <si>
    <t>政府投资</t>
  </si>
  <si>
    <t>兴田村茶叶加工厂建设项目</t>
  </si>
  <si>
    <t>槐树湾乡政府</t>
  </si>
  <si>
    <t>兴田村</t>
  </si>
  <si>
    <r>
      <rPr>
        <sz val="11"/>
        <rFont val="宋体"/>
        <charset val="134"/>
      </rPr>
      <t>以资产收益方式新建茶厂</t>
    </r>
    <r>
      <rPr>
        <sz val="11"/>
        <rFont val="Times New Roman"/>
        <charset val="134"/>
      </rPr>
      <t>500</t>
    </r>
    <r>
      <rPr>
        <sz val="11"/>
        <rFont val="宋体"/>
        <charset val="134"/>
      </rPr>
      <t>平方米及配套设施</t>
    </r>
  </si>
  <si>
    <t>厂房1200元/平方米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</si>
  <si>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-6</t>
    </r>
    <r>
      <rPr>
        <sz val="11"/>
        <rFont val="宋体"/>
        <charset val="134"/>
      </rPr>
      <t>月</t>
    </r>
  </si>
  <si>
    <t>受益脱贫户10人，户均增收1000元</t>
  </si>
  <si>
    <t>通过收购周边茶农鲜叶带动茶农增收</t>
  </si>
  <si>
    <t>资产收益</t>
  </si>
  <si>
    <r>
      <rPr>
        <sz val="11"/>
        <rFont val="宋体"/>
        <charset val="134"/>
      </rPr>
      <t>金裕</t>
    </r>
    <r>
      <rPr>
        <sz val="11"/>
        <rFont val="Times New Roman"/>
        <charset val="134"/>
      </rPr>
      <t>1</t>
    </r>
    <r>
      <rPr>
        <sz val="11"/>
        <rFont val="宋体"/>
        <charset val="134"/>
      </rPr>
      <t>号茶苗繁育推广项目</t>
    </r>
  </si>
  <si>
    <t>麻埠镇政府</t>
  </si>
  <si>
    <t>麻埠镇</t>
  </si>
  <si>
    <t>建设“金裕一号”扦插试验点3个</t>
  </si>
  <si>
    <t>16.6万元/点</t>
  </si>
  <si>
    <t>试验推广“金裕一号”，实现茶树品质提升，带动茶农增收</t>
  </si>
  <si>
    <t>蚕桑</t>
  </si>
  <si>
    <t>桑苗、方格簇采购项目</t>
  </si>
  <si>
    <t>统一采购发放桑苗、方格簇</t>
  </si>
  <si>
    <t>按政府采购价扣除农户自筹部分</t>
  </si>
  <si>
    <t>受益脱贫户40户，户均增收1000元</t>
  </si>
  <si>
    <t>通过扩大产业规模，带动农户发展增收</t>
  </si>
  <si>
    <t>财政奖补</t>
  </si>
  <si>
    <t>大小蚕室奖补项目</t>
  </si>
  <si>
    <t>以奖代补方式支持大小蚕室建设</t>
  </si>
  <si>
    <t>养蚕大棚补助80元/平方米；新建小蚕室补助800元/平方米；改建小蚕室补助400元/平方米；简易房养蚕室补助300元/平方米；改建大蚕养蚕室补助50元/平方米</t>
  </si>
  <si>
    <t>受益脱贫户15户，户均增收1000元</t>
  </si>
  <si>
    <t>促进蚕桑产业发展，带动农户务工增收</t>
  </si>
  <si>
    <t>桑蚕品种母种保育复壮项目</t>
  </si>
  <si>
    <t>全县</t>
  </si>
  <si>
    <t>开展桑蚕品种的母种保育、提纯和复壮</t>
  </si>
  <si>
    <t>桑蚕保种10万元</t>
  </si>
  <si>
    <t>受益脱贫户10人</t>
  </si>
  <si>
    <t>通过种质资源保护，带动群众使用良种增收。</t>
  </si>
  <si>
    <t>南溪镇高科技蚕桑纤维产业化生产项目（二期）</t>
  </si>
  <si>
    <t>南溪镇政府</t>
  </si>
  <si>
    <t>续建</t>
  </si>
  <si>
    <t>明强社区</t>
  </si>
  <si>
    <t>厂房室内外改造提升1800平方米及污水处理设施配套工程等</t>
  </si>
  <si>
    <t>外墙真石漆70元/平方米，金属窗550元/平方米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</si>
  <si>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-4</t>
    </r>
    <r>
      <rPr>
        <sz val="11"/>
        <rFont val="宋体"/>
        <charset val="134"/>
      </rPr>
      <t>月</t>
    </r>
  </si>
  <si>
    <t>受益脱贫户10户，项目使用年限10年</t>
  </si>
  <si>
    <t>通过延伸产业链条，带动群众务工增收</t>
  </si>
  <si>
    <t>提前实施</t>
  </si>
  <si>
    <t>品种</t>
  </si>
  <si>
    <t>水稻品种展示基地改造项目</t>
  </si>
  <si>
    <t>梅山镇政府</t>
  </si>
  <si>
    <t>小南京村</t>
  </si>
  <si>
    <r>
      <rPr>
        <sz val="11"/>
        <rFont val="宋体"/>
        <charset val="134"/>
      </rPr>
      <t>支持改造大别山试验站水稻品种展示基地</t>
    </r>
    <r>
      <rPr>
        <sz val="11"/>
        <rFont val="Times New Roman"/>
        <charset val="134"/>
      </rPr>
      <t>140</t>
    </r>
    <r>
      <rPr>
        <sz val="11"/>
        <rFont val="宋体"/>
        <charset val="134"/>
      </rPr>
      <t>亩</t>
    </r>
  </si>
  <si>
    <t>混凝土600元/立方米</t>
  </si>
  <si>
    <t>其他</t>
  </si>
  <si>
    <t>特色种养业奖补</t>
  </si>
  <si>
    <t>鼓励脱贫户监测户发展特色种养业</t>
  </si>
  <si>
    <t>不超过500元/户</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</si>
  <si>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-9</t>
    </r>
    <r>
      <rPr>
        <sz val="11"/>
        <rFont val="宋体"/>
        <charset val="134"/>
      </rPr>
      <t>月</t>
    </r>
  </si>
  <si>
    <t>受益脱贫群众21000户</t>
  </si>
  <si>
    <t>通过鼓励脱贫群众发展产业增收</t>
  </si>
  <si>
    <t>优质农产品认证奖补项目</t>
  </si>
  <si>
    <t>开展农产品绿色、有机认证</t>
  </si>
  <si>
    <t>绿色认证及中绿华夏有机认证3万元/证、有机新认证1.5万元/证、有机续认证1万元/证</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</si>
  <si>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-12</t>
    </r>
    <r>
      <rPr>
        <sz val="11"/>
        <rFont val="宋体"/>
        <charset val="134"/>
      </rPr>
      <t>月</t>
    </r>
  </si>
  <si>
    <t>受益农户600户</t>
  </si>
  <si>
    <t>推动农业高质量发展，提高农产品附加值，促进农户发展增收</t>
  </si>
  <si>
    <t>水稻制种基地示范推广项目</t>
  </si>
  <si>
    <r>
      <rPr>
        <sz val="11"/>
        <rFont val="宋体"/>
        <charset val="134"/>
      </rPr>
      <t>铁冲乡</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白塔畈镇</t>
    </r>
  </si>
  <si>
    <r>
      <rPr>
        <sz val="11"/>
        <rFont val="宋体"/>
        <charset val="134"/>
      </rPr>
      <t>建设水稻育种基地</t>
    </r>
    <r>
      <rPr>
        <sz val="11"/>
        <rFont val="Times New Roman"/>
        <charset val="134"/>
      </rPr>
      <t>2000</t>
    </r>
    <r>
      <rPr>
        <sz val="11"/>
        <rFont val="宋体"/>
        <charset val="134"/>
      </rPr>
      <t>亩</t>
    </r>
  </si>
  <si>
    <t>310元/亩</t>
  </si>
  <si>
    <t>农产品生产能力提升项目【农田水利】</t>
  </si>
  <si>
    <t>各乡镇政府</t>
  </si>
  <si>
    <t>新建、维修农田排灌设施（具体计划由县农业农村局另文下达）</t>
  </si>
  <si>
    <t>受益脱贫户331户，项目使用年限10年</t>
  </si>
  <si>
    <t>改善农业生产生活条件，促进农户增产增收</t>
  </si>
  <si>
    <t>梅山镇设施蔬菜基地建设（四期）</t>
  </si>
  <si>
    <t>徐冲村</t>
  </si>
  <si>
    <t>追加梅山镇设施蔬菜基地项目资金计划</t>
  </si>
  <si>
    <t>100万元/村</t>
  </si>
  <si>
    <t>收益脱贫户30户</t>
  </si>
  <si>
    <t>通过土地流转、农业务工等方式带动农户发展蔬菜产业增收</t>
  </si>
  <si>
    <t>股权投资</t>
  </si>
  <si>
    <t>农产品品牌创建</t>
  </si>
  <si>
    <t>县农业农村局
县中药产业中心
县林业局</t>
  </si>
  <si>
    <t>区域公用品牌宣传、农产品展示展销推介等</t>
  </si>
  <si>
    <t>县内参展2000元/次、省内参展3000元/次、省外参展5000元/次</t>
  </si>
  <si>
    <t>受益农户50户</t>
  </si>
  <si>
    <t>通过扩大品牌影响力提升销量，促进农户发展生产增收</t>
  </si>
  <si>
    <t>（二）</t>
  </si>
  <si>
    <t>中药产业</t>
  </si>
  <si>
    <t>追加缺口</t>
  </si>
  <si>
    <t>桃岭乡茯苓产业发展项目</t>
  </si>
  <si>
    <t>桃岭乡政府</t>
  </si>
  <si>
    <t>桐岗村</t>
  </si>
  <si>
    <r>
      <rPr>
        <sz val="11"/>
        <color rgb="FFFF0000"/>
        <rFont val="宋体"/>
        <charset val="134"/>
      </rPr>
      <t>追加</t>
    </r>
    <r>
      <rPr>
        <sz val="11"/>
        <color rgb="FFFF0000"/>
        <rFont val="Times New Roman"/>
        <charset val="134"/>
      </rPr>
      <t>2024</t>
    </r>
    <r>
      <rPr>
        <sz val="11"/>
        <color rgb="FFFF0000"/>
        <rFont val="宋体"/>
        <charset val="134"/>
      </rPr>
      <t>年桃岭乡茯苓产业发展项目缺口</t>
    </r>
  </si>
  <si>
    <t>项目使用年限10年</t>
  </si>
  <si>
    <t>促进茯苓产业发展，带动周边群众增收</t>
  </si>
  <si>
    <t>县中药产业中心</t>
  </si>
  <si>
    <r>
      <rPr>
        <sz val="11"/>
        <rFont val="Times New Roman"/>
        <charset val="134"/>
      </rPr>
      <t>2025</t>
    </r>
    <r>
      <rPr>
        <sz val="11"/>
        <rFont val="宋体"/>
        <charset val="134"/>
      </rPr>
      <t>年中药产业奖补项目</t>
    </r>
  </si>
  <si>
    <t>对中药农业、中药工业、中药商业、中药研发及品牌建设等重点环节进行奖补</t>
  </si>
  <si>
    <t>种植补助不超过3000元/亩</t>
  </si>
  <si>
    <t>受益脱贫户50户</t>
  </si>
  <si>
    <t>支持中药材产业发展，带动群众增收</t>
  </si>
  <si>
    <t>（三）</t>
  </si>
  <si>
    <t>林业产业</t>
  </si>
  <si>
    <t>山核桃新增发展项目</t>
  </si>
  <si>
    <t>县林业局</t>
  </si>
  <si>
    <t>关庙、天堂寨、花石等乡镇</t>
  </si>
  <si>
    <t>采购发放大别山山核桃苗木（（具体计划由县林业局另文下达））</t>
  </si>
  <si>
    <t>农户自筹2元/株，其余部分财政补贴</t>
  </si>
  <si>
    <t>受益脱贫人口不低于300人</t>
  </si>
  <si>
    <t>增加山核桃栽植数量，带动农户增产增收</t>
  </si>
  <si>
    <r>
      <rPr>
        <sz val="11"/>
        <rFont val="宋体"/>
        <charset val="134"/>
      </rPr>
      <t>“山核桃之乡</t>
    </r>
    <r>
      <rPr>
        <sz val="11"/>
        <rFont val="Times New Roman"/>
        <charset val="134"/>
      </rPr>
      <t>”</t>
    </r>
    <r>
      <rPr>
        <sz val="11"/>
        <rFont val="宋体"/>
        <charset val="134"/>
      </rPr>
      <t>产业提升项目</t>
    </r>
  </si>
  <si>
    <t>关庙乡政府</t>
  </si>
  <si>
    <r>
      <rPr>
        <sz val="11"/>
        <rFont val="宋体"/>
        <charset val="134"/>
      </rPr>
      <t>仙桃村</t>
    </r>
    <r>
      <rPr>
        <sz val="11"/>
        <rFont val="Times New Roman"/>
        <charset val="134"/>
      </rPr>
      <t xml:space="preserve">
</t>
    </r>
    <r>
      <rPr>
        <sz val="11"/>
        <rFont val="宋体"/>
        <charset val="134"/>
      </rPr>
      <t>胭脂村</t>
    </r>
    <r>
      <rPr>
        <sz val="11"/>
        <rFont val="Times New Roman"/>
        <charset val="134"/>
      </rPr>
      <t xml:space="preserve">
</t>
    </r>
    <r>
      <rPr>
        <sz val="11"/>
        <rFont val="宋体"/>
        <charset val="134"/>
      </rPr>
      <t>墨园村</t>
    </r>
  </si>
  <si>
    <r>
      <rPr>
        <sz val="11"/>
        <rFont val="宋体"/>
        <charset val="134"/>
      </rPr>
      <t>新建山核桃产业道路（机耕路）</t>
    </r>
    <r>
      <rPr>
        <sz val="11"/>
        <rFont val="Times New Roman"/>
        <charset val="134"/>
      </rPr>
      <t>8</t>
    </r>
    <r>
      <rPr>
        <sz val="11"/>
        <rFont val="宋体"/>
        <charset val="134"/>
      </rPr>
      <t>公里、轨道车</t>
    </r>
    <r>
      <rPr>
        <sz val="11"/>
        <rFont val="Times New Roman"/>
        <charset val="134"/>
      </rPr>
      <t>2000</t>
    </r>
    <r>
      <rPr>
        <sz val="11"/>
        <rFont val="宋体"/>
        <charset val="134"/>
      </rPr>
      <t>米及配套设施等</t>
    </r>
  </si>
  <si>
    <t>机耕路8万元/公里</t>
  </si>
  <si>
    <t>受益脱贫人口不低于200人</t>
  </si>
  <si>
    <t>促进山核桃产业发展，带动农户增产增收</t>
  </si>
  <si>
    <t>黄畈竹制品产业园项目（一期）</t>
  </si>
  <si>
    <t>流波䃥镇政府</t>
  </si>
  <si>
    <t>黄畈村</t>
  </si>
  <si>
    <t>购买厂房和竹片、竹拉丝、地板条等加工机械设备和配套设施安装等【链接5个村集体经济】</t>
  </si>
  <si>
    <t>受益脱贫人口不低于500人</t>
  </si>
  <si>
    <t>通过收购加工毛竹，带动群众务工和销售毛竹增收</t>
  </si>
  <si>
    <t>梅山镇汪冲村毛竹厂建设项目</t>
  </si>
  <si>
    <t>汪冲村</t>
  </si>
  <si>
    <r>
      <rPr>
        <sz val="11"/>
        <color rgb="FFFF0000"/>
        <rFont val="宋体"/>
        <charset val="134"/>
      </rPr>
      <t>追加</t>
    </r>
    <r>
      <rPr>
        <sz val="11"/>
        <color rgb="FFFF0000"/>
        <rFont val="Times New Roman"/>
        <charset val="134"/>
      </rPr>
      <t>2024</t>
    </r>
    <r>
      <rPr>
        <sz val="11"/>
        <color rgb="FFFF0000"/>
        <rFont val="宋体"/>
        <charset val="134"/>
      </rPr>
      <t>年梅山镇汪冲村毛竹厂建设项目缺口</t>
    </r>
  </si>
  <si>
    <t>国有林场</t>
  </si>
  <si>
    <t>马宗岭国有林场林下西洋参种植项目</t>
  </si>
  <si>
    <t>马宗岭国有林场</t>
  </si>
  <si>
    <r>
      <rPr>
        <sz val="11"/>
        <rFont val="宋体"/>
        <charset val="134"/>
      </rPr>
      <t>支持马宗岭林场林下种植西洋参</t>
    </r>
    <r>
      <rPr>
        <sz val="11"/>
        <rFont val="Times New Roman"/>
        <charset val="134"/>
      </rPr>
      <t>200</t>
    </r>
    <r>
      <rPr>
        <sz val="11"/>
        <rFont val="宋体"/>
        <charset val="134"/>
      </rPr>
      <t>亩</t>
    </r>
  </si>
  <si>
    <t>6400元/亩</t>
  </si>
  <si>
    <t>林场受益职工不低于20人</t>
  </si>
  <si>
    <t>发展林下经济，带动周边群众务工增收</t>
  </si>
  <si>
    <t>（四）</t>
  </si>
  <si>
    <t>集体经济</t>
  </si>
  <si>
    <t>双河镇集体经济发展项目</t>
  </si>
  <si>
    <t>双河镇政府</t>
  </si>
  <si>
    <t>双店村</t>
  </si>
  <si>
    <r>
      <rPr>
        <sz val="11"/>
        <rFont val="宋体"/>
        <charset val="134"/>
      </rPr>
      <t>以股权投资方式支持金寨坤态农业科技发展有限公司购买全自动炒货机、全自动包装机、烘干机、包装机各</t>
    </r>
    <r>
      <rPr>
        <sz val="11"/>
        <rFont val="Times New Roman"/>
        <charset val="134"/>
      </rPr>
      <t>1</t>
    </r>
    <r>
      <rPr>
        <sz val="11"/>
        <rFont val="宋体"/>
        <charset val="134"/>
      </rPr>
      <t>台，物流运输车辆</t>
    </r>
    <r>
      <rPr>
        <sz val="11"/>
        <rFont val="Times New Roman"/>
        <charset val="134"/>
      </rPr>
      <t>1</t>
    </r>
    <r>
      <rPr>
        <sz val="11"/>
        <rFont val="宋体"/>
        <charset val="134"/>
      </rPr>
      <t>辆，除尘净化器</t>
    </r>
    <r>
      <rPr>
        <sz val="11"/>
        <rFont val="Times New Roman"/>
        <charset val="134"/>
      </rPr>
      <t>1</t>
    </r>
    <r>
      <rPr>
        <sz val="11"/>
        <rFont val="宋体"/>
        <charset val="134"/>
      </rPr>
      <t>套【链接</t>
    </r>
    <r>
      <rPr>
        <sz val="11"/>
        <rFont val="Times New Roman"/>
        <charset val="134"/>
      </rPr>
      <t>2</t>
    </r>
    <r>
      <rPr>
        <sz val="11"/>
        <rFont val="宋体"/>
        <charset val="134"/>
      </rPr>
      <t>个村集体经济】</t>
    </r>
  </si>
  <si>
    <t>50万元/村</t>
  </si>
  <si>
    <t>受益脱贫人口不低于500人，项目使用年限5年</t>
  </si>
  <si>
    <t>通过股权投资收益带动村集体经济增收，通过提高产能、收购原料、务工就业带动群众增收</t>
  </si>
  <si>
    <t>流波䃥镇集体经济发展项目</t>
  </si>
  <si>
    <t>改扩建</t>
  </si>
  <si>
    <t>张冲村</t>
  </si>
  <si>
    <r>
      <rPr>
        <sz val="11"/>
        <rFont val="宋体"/>
        <charset val="134"/>
      </rPr>
      <t>恢复重建张冲电站（</t>
    </r>
    <r>
      <rPr>
        <sz val="11"/>
        <rFont val="Times New Roman"/>
        <charset val="134"/>
      </rPr>
      <t>160</t>
    </r>
    <r>
      <rPr>
        <sz val="11"/>
        <rFont val="宋体"/>
        <charset val="134"/>
      </rPr>
      <t>千瓦），加固拦水坝及引水渠道维修，更换水电站压力管道，更换电站厂房更换，恢复电站输变电工程及配套，购置水轮发电机组及配套设施等【链接6个村集体经济】</t>
    </r>
  </si>
  <si>
    <t>受益脱贫人口不低于600人，项目使用年限10年</t>
  </si>
  <si>
    <t>通过收益分红带动村集体经济增收</t>
  </si>
  <si>
    <t>板堰村养蚕室建设项目</t>
  </si>
  <si>
    <t>板堰村</t>
  </si>
  <si>
    <r>
      <rPr>
        <sz val="11"/>
        <rFont val="宋体"/>
        <charset val="134"/>
      </rPr>
      <t>新建标准化小蚕室</t>
    </r>
    <r>
      <rPr>
        <sz val="11"/>
        <rFont val="Times New Roman"/>
        <charset val="134"/>
      </rPr>
      <t>150</t>
    </r>
    <r>
      <rPr>
        <sz val="11"/>
        <rFont val="宋体"/>
        <charset val="134"/>
      </rPr>
      <t>平方米、大蚕室</t>
    </r>
    <r>
      <rPr>
        <sz val="11"/>
        <rFont val="Times New Roman"/>
        <charset val="134"/>
      </rPr>
      <t>2000</t>
    </r>
    <r>
      <rPr>
        <sz val="11"/>
        <rFont val="宋体"/>
        <charset val="134"/>
      </rPr>
      <t>平方米及配套设施【链接</t>
    </r>
    <r>
      <rPr>
        <sz val="11"/>
        <rFont val="Times New Roman"/>
        <charset val="134"/>
      </rPr>
      <t>8</t>
    </r>
    <r>
      <rPr>
        <sz val="11"/>
        <rFont val="宋体"/>
        <charset val="134"/>
      </rPr>
      <t>个村集体经济】</t>
    </r>
  </si>
  <si>
    <t>受益脱贫人口不低于40人，项目使用年限10年</t>
  </si>
  <si>
    <t>通过收益分红带动村集体经济增收，通过提高产能、收购原料、务工就业带动群众增收</t>
  </si>
  <si>
    <t>水稻原种烘干项目</t>
  </si>
  <si>
    <t>有关乡镇政府</t>
  </si>
  <si>
    <r>
      <rPr>
        <sz val="11"/>
        <rFont val="宋体"/>
        <charset val="134"/>
      </rPr>
      <t>白塔畈镇</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铁冲乡</t>
    </r>
  </si>
  <si>
    <r>
      <rPr>
        <sz val="11"/>
        <rFont val="宋体"/>
        <charset val="134"/>
      </rPr>
      <t>村集体购置水稻原种烘干设备【链接</t>
    </r>
    <r>
      <rPr>
        <sz val="11"/>
        <rFont val="Times New Roman"/>
        <charset val="134"/>
      </rPr>
      <t>3</t>
    </r>
    <r>
      <rPr>
        <sz val="11"/>
        <rFont val="宋体"/>
        <charset val="134"/>
      </rPr>
      <t>个村集体经济】</t>
    </r>
  </si>
  <si>
    <t>60万元/村</t>
  </si>
  <si>
    <r>
      <rPr>
        <sz val="11"/>
        <rFont val="Times New Roman"/>
        <charset val="134"/>
      </rPr>
      <t>2025</t>
    </r>
    <r>
      <rPr>
        <sz val="11"/>
        <rFont val="宋体"/>
        <charset val="134"/>
      </rPr>
      <t>年</t>
    </r>
    <r>
      <rPr>
        <sz val="11"/>
        <rFont val="Times New Roman"/>
        <charset val="134"/>
      </rPr>
      <t>3</t>
    </r>
    <r>
      <rPr>
        <sz val="11"/>
        <rFont val="宋体"/>
        <charset val="134"/>
      </rPr>
      <t>月</t>
    </r>
    <r>
      <rPr>
        <sz val="11"/>
        <rFont val="Times New Roman"/>
        <charset val="134"/>
      </rPr>
      <t>-10</t>
    </r>
    <r>
      <rPr>
        <sz val="11"/>
        <rFont val="宋体"/>
        <charset val="134"/>
      </rPr>
      <t>月</t>
    </r>
  </si>
  <si>
    <t>受益脱贫人口不低于1500人，项目使用年限10年</t>
  </si>
  <si>
    <t>通过提高村集体自主经营能力，进一步提高产能，通过收购原料、务工就业带动群众增收</t>
  </si>
  <si>
    <t>（五）</t>
  </si>
  <si>
    <t>金融帮扶</t>
  </si>
  <si>
    <t>小额扶贫贷款贴息</t>
  </si>
  <si>
    <t>对脱贫户小额贷款给予贴息</t>
  </si>
  <si>
    <t>贴息70%</t>
  </si>
  <si>
    <t>受益脱贫户8200户</t>
  </si>
  <si>
    <t>通过资金扶持，促进农户发展产业增收</t>
  </si>
  <si>
    <t>（六）</t>
  </si>
  <si>
    <t>千万工程</t>
  </si>
  <si>
    <t>大湾村茶叶基地提升项目【大湾村杆线序化】</t>
  </si>
  <si>
    <t>花石乡政府</t>
  </si>
  <si>
    <t>大湾村</t>
  </si>
  <si>
    <t>大湾村沿线茶叶基地建设等</t>
  </si>
  <si>
    <t>步道150元/平方米，茶园3000元/亩</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</si>
  <si>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-5</t>
    </r>
    <r>
      <rPr>
        <sz val="11"/>
        <rFont val="宋体"/>
        <charset val="134"/>
      </rPr>
      <t>月</t>
    </r>
  </si>
  <si>
    <t>受益脱贫人口45人，人均增收500元</t>
  </si>
  <si>
    <t>促进茶产业发展，带动农户务工就业增收</t>
  </si>
  <si>
    <t>县科商工信局</t>
  </si>
  <si>
    <t>西茶谷民宿营地建设项目【面冲精品示范村技术设施提升项目】</t>
  </si>
  <si>
    <t>油坊店乡政府</t>
  </si>
  <si>
    <t>面冲村</t>
  </si>
  <si>
    <t>新建柏油道路2300平方米，生态停车场1250平方米，生态挡墙2000立方米，台阶750平方米，雨污水管网500米及污水处理设施等</t>
  </si>
  <si>
    <t>柏油路120万元/公里,浆砌石550元/立方米，混凝土700元/立方米</t>
  </si>
  <si>
    <t>受益脱贫人口145人，项目使用年限10年</t>
  </si>
  <si>
    <t>发展乡村旅游，带动脱贫户就业增收</t>
  </si>
  <si>
    <t>县文旅体育局</t>
  </si>
  <si>
    <t>燕子河镇乡村振兴茶园加工基地扩建项目</t>
  </si>
  <si>
    <t>燕子河镇政府</t>
  </si>
  <si>
    <t>龙马村</t>
  </si>
  <si>
    <r>
      <rPr>
        <sz val="11"/>
        <rFont val="宋体"/>
        <charset val="134"/>
      </rPr>
      <t>扩建茶厂</t>
    </r>
    <r>
      <rPr>
        <sz val="11"/>
        <rFont val="Times New Roman"/>
        <charset val="134"/>
      </rPr>
      <t>1500</t>
    </r>
    <r>
      <rPr>
        <sz val="11"/>
        <rFont val="宋体"/>
        <charset val="134"/>
      </rPr>
      <t>平方米及配套设施</t>
    </r>
  </si>
  <si>
    <t>厂房2000元/平方米</t>
  </si>
  <si>
    <t>受益脱贫户20人，户均增收1000元</t>
  </si>
  <si>
    <t>通过提高产能，增加周边茶农鲜叶收购量，带动茶农增收；增加用工，带动增收</t>
  </si>
  <si>
    <t>龙马村特色产业基地建设项目【龙马健身广场】</t>
  </si>
  <si>
    <t>新建护岸1处长33米，高2.5米，排水沟130米，护栏125米及相关设施等</t>
  </si>
  <si>
    <t>混凝土650元/立方米；护岸550元/立方米；排水沟400元/米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</si>
  <si>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-8</t>
    </r>
    <r>
      <rPr>
        <sz val="11"/>
        <rFont val="宋体"/>
        <charset val="134"/>
      </rPr>
      <t>月</t>
    </r>
  </si>
  <si>
    <t>受益脱贫人口405人，项目使用年限10年</t>
  </si>
  <si>
    <t>促进特色农产品产业发展，带动农户就业和发展增收</t>
  </si>
  <si>
    <t>县茶美中心</t>
  </si>
  <si>
    <t>龙马村高山有机稻基地提升项目【龙马村杆线序化】</t>
  </si>
  <si>
    <t>新建边沟、生态护岸180米及相关设施建设等</t>
  </si>
  <si>
    <t>混凝土650元/立方米；护岸550元/立方米，排水沟400元/米</t>
  </si>
  <si>
    <t>受益脱贫人口325人，项目使用年限10年</t>
  </si>
  <si>
    <t>促进农业产业发展，带动周边农户就业和发展增收</t>
  </si>
  <si>
    <t>龙马村乡村旅游产业提升项目【新增街道改造】</t>
  </si>
  <si>
    <t xml:space="preserve">龙马 </t>
  </si>
  <si>
    <t>下院居民组沿线生态护岸、挡墙及相关设施建设等</t>
  </si>
  <si>
    <t>混凝土650元/立方米；护岸550元/立方米</t>
  </si>
  <si>
    <t>受益脱贫人口223人，项目使用年限10年</t>
  </si>
  <si>
    <t>改善农户生活条件，带动产业发展，提高村集体经济收入，带动农户发展旅游、就业、产业增收</t>
  </si>
  <si>
    <t>燕子河镇龙马村旅游产业配套项目</t>
  </si>
  <si>
    <t>新建沥青道路2000米，均宽5.5米，建设科教研学基地配套设施等</t>
  </si>
  <si>
    <t>受益脱贫100户，项目使用年限15年</t>
  </si>
  <si>
    <t>龙马村农产品展示展销体验中心项目</t>
  </si>
  <si>
    <t>追加2024年龙马村农产品展示展销体验中心项目缺口</t>
  </si>
  <si>
    <t>龙马和美乡村文旅驿站项目</t>
  </si>
  <si>
    <t>追加2024年龙马和美乡村文旅驿站项目缺口</t>
  </si>
  <si>
    <t>龙马村旅游设施配套项目</t>
  </si>
  <si>
    <t>追加2024年龙马村旅游设施配套项目缺口</t>
  </si>
  <si>
    <t>丁埠村旅游产业道路提升项目【马丁公路】</t>
  </si>
  <si>
    <t>丁埠村</t>
  </si>
  <si>
    <t>新建错车道200平方米、混凝土挡墙500立方米、波形梁护栏1500米等</t>
  </si>
  <si>
    <t>混凝土700元/立方米</t>
  </si>
  <si>
    <t>受益脱贫人口15人，项目使用年限10年</t>
  </si>
  <si>
    <t>促进产业发展，带动农户发展旅游增收</t>
  </si>
  <si>
    <t>县交通局</t>
  </si>
  <si>
    <t>丁埠村生态旅游产业促进项目【污水处理及人居环境】</t>
  </si>
  <si>
    <t>新建污水处理设施131处，休闲观光步道4000米及相关旅游公共服务设施等</t>
  </si>
  <si>
    <t>污水处理设施4200/处</t>
  </si>
  <si>
    <t>受益脱贫人口20人，项目使用年限10年</t>
  </si>
  <si>
    <t>改善人居环境，带动农户发展旅游增收</t>
  </si>
  <si>
    <t>丁埠村立夏节起义景区改造提升项目【街道立面改造】</t>
  </si>
  <si>
    <t>新建生态步道8000平方米、亮化及公共服务设施等</t>
  </si>
  <si>
    <t>生态步道320/平方米</t>
  </si>
  <si>
    <t>受益脱贫人口12人，项目使用年限10年</t>
  </si>
  <si>
    <t>完善相关设施，带动农户发展旅游增收</t>
  </si>
  <si>
    <t>丁埠村粉丝传统工艺传承加工项目</t>
  </si>
  <si>
    <t>改造粉丝加工厂1200平方米及相关建设等</t>
  </si>
  <si>
    <t>厂房400元/平方米</t>
  </si>
  <si>
    <t>受益脱贫户10户，户均增收1000元</t>
  </si>
  <si>
    <t>通过延伸产业链条，带动群众增收</t>
  </si>
  <si>
    <t>铁冲村红色景区改造提升项目</t>
  </si>
  <si>
    <t>铁冲乡政府</t>
  </si>
  <si>
    <t>铁冲村</t>
  </si>
  <si>
    <t>改造提升“军区帮扶事迹展厅”、“研学会议厅”等功能为一体的红色教育研学基地和户外拓展露营地4000平方米等</t>
  </si>
  <si>
    <t>露营地200元/平方米</t>
  </si>
  <si>
    <t>受益脱贫人口62人，项目使用年限10年</t>
  </si>
  <si>
    <t>促进旅游业发展，增加村集体经济和农户增收</t>
  </si>
  <si>
    <t>铁冲乡高畈民俗体验中心提升项目</t>
  </si>
  <si>
    <t>高畈村</t>
  </si>
  <si>
    <t>改造提升民俗体验中心245平方米等</t>
  </si>
  <si>
    <t>2000元/平方米</t>
  </si>
  <si>
    <t>受益脱贫人口12人，村集体经济增收2万元</t>
  </si>
  <si>
    <t>丰富群众文化生活，增加村集体经济和农户增收</t>
  </si>
  <si>
    <t>铁冲乡望春谷旅游设施提升项目</t>
  </si>
  <si>
    <t>李桥村</t>
  </si>
  <si>
    <t>新建生态停车场1处、生态步道300米，沥青道路2400平方米，栈道维修、拦水坝、生态护岸及相关设施等</t>
  </si>
  <si>
    <t>混凝土700元/立方米，步道500元/米</t>
  </si>
  <si>
    <t>受益脱贫人口45人，项目使用年限10年</t>
  </si>
  <si>
    <t>熊家河村特色农业设施提升项目</t>
  </si>
  <si>
    <t>全军乡政府</t>
  </si>
  <si>
    <t>熊家河村</t>
  </si>
  <si>
    <t>以股权投资方式支持金佰粒粮贸公司改造提升蔬菜基地100亩</t>
  </si>
  <si>
    <t>150万元/村</t>
  </si>
  <si>
    <t>受益脱贫人口50人，项目使用年限10年</t>
  </si>
  <si>
    <t>通过股权投资、就业务工等方式带动农户及村集体经济增收</t>
  </si>
  <si>
    <t>熊家河村红色研学基地提升项目【美丽庭院】</t>
  </si>
  <si>
    <t>新建生态停车场2000平方米、排水沟、护岸及相关设施等</t>
  </si>
  <si>
    <r>
      <rPr>
        <sz val="11"/>
        <rFont val="宋体"/>
        <charset val="134"/>
      </rPr>
      <t>混凝土</t>
    </r>
    <r>
      <rPr>
        <sz val="11"/>
        <rFont val="Times New Roman"/>
        <charset val="134"/>
      </rPr>
      <t>700</t>
    </r>
    <r>
      <rPr>
        <sz val="11"/>
        <rFont val="宋体"/>
        <charset val="134"/>
      </rPr>
      <t>元</t>
    </r>
    <r>
      <rPr>
        <sz val="11"/>
        <rFont val="Times New Roman"/>
        <charset val="134"/>
      </rPr>
      <t>/</t>
    </r>
    <r>
      <rPr>
        <sz val="11"/>
        <rFont val="宋体"/>
        <charset val="134"/>
      </rPr>
      <t>立方米</t>
    </r>
  </si>
  <si>
    <r>
      <rPr>
        <sz val="11"/>
        <rFont val="宋体"/>
        <charset val="134"/>
      </rPr>
      <t>受益脱贫户</t>
    </r>
    <r>
      <rPr>
        <sz val="11"/>
        <rFont val="Times New Roman"/>
        <charset val="134"/>
      </rPr>
      <t>300</t>
    </r>
    <r>
      <rPr>
        <sz val="11"/>
        <rFont val="宋体"/>
        <charset val="134"/>
      </rPr>
      <t>人，项目使用年限</t>
    </r>
    <r>
      <rPr>
        <sz val="11"/>
        <rFont val="Times New Roman"/>
        <charset val="134"/>
      </rPr>
      <t>10</t>
    </r>
    <r>
      <rPr>
        <sz val="11"/>
        <rFont val="宋体"/>
        <charset val="134"/>
      </rPr>
      <t>年</t>
    </r>
  </si>
  <si>
    <t>提高旅游接待水平，带动当地文旅产业发展，提高人均收入</t>
  </si>
  <si>
    <t>熊家河村研学基地项目</t>
  </si>
  <si>
    <t>追加2024年熊家河村研学基地项目缺口</t>
  </si>
  <si>
    <t>“金寨白叶”茶展销服务提升项目【村史馆】</t>
  </si>
  <si>
    <t>古碑镇政府</t>
  </si>
  <si>
    <t>宋河村</t>
  </si>
  <si>
    <t>改造提升“金寨白叶”茶晾晒车间约60平方米及相关设施等</t>
  </si>
  <si>
    <t>600元/平方米</t>
  </si>
  <si>
    <t>受益脱贫人口150人，项目使用年限10年。</t>
  </si>
  <si>
    <t>完善基础设施，带动群众增收。</t>
  </si>
  <si>
    <t>夏清·金竹湾民宿配套项目【杆线序化】</t>
  </si>
  <si>
    <t>金竹湾民宿及其周边公共服务设施建设等</t>
  </si>
  <si>
    <t>每公里10万元</t>
  </si>
  <si>
    <t>完善相关设施，带动农户发展旅游增收。</t>
  </si>
  <si>
    <t>响洪甸村茶园品质提升项目</t>
  </si>
  <si>
    <t>响洪甸村</t>
  </si>
  <si>
    <t>追加2024年响洪甸村茶园品质提升项目缺口</t>
  </si>
  <si>
    <t>（七）</t>
  </si>
  <si>
    <t>旅游产业</t>
  </si>
  <si>
    <t>徐冲村蔬菜产业提升项目【现场会人居环境】</t>
  </si>
  <si>
    <t>新建蔬菜基地排水沟240米、生产道路600平方米、土壤改良240亩及相关设施等</t>
  </si>
  <si>
    <t>混凝土600元/立方米，生产路130元/平方米</t>
  </si>
  <si>
    <t>受益脱贫户60户，户均增收3000元</t>
  </si>
  <si>
    <t>促进蔬菜产业发展，带动农户发展增收</t>
  </si>
  <si>
    <t>梅山村旅游道路提升项目【老水泥厂】</t>
  </si>
  <si>
    <t>梅山镇</t>
  </si>
  <si>
    <t>整修旅游道路2000米，新建排水沟800米及相关旅游服务设施等</t>
  </si>
  <si>
    <t>受益脱贫户8户，户均增收1000元</t>
  </si>
  <si>
    <t>促进旅游产业发展，带动农户发展增收</t>
  </si>
  <si>
    <t>县综合行政执法局</t>
  </si>
  <si>
    <t>小南京村水果产业设施提升项目【现场会人居环境】</t>
  </si>
  <si>
    <t>水果大棚改造提升50亩，新建排水沟2000米、生产道路420平方米、更换水果摊点设施10处及相关设施等</t>
  </si>
  <si>
    <t>受益脱贫户45户，户均增收2500元</t>
  </si>
  <si>
    <t>促进水果产业发展，带动农户发展增收</t>
  </si>
  <si>
    <t>永安寨民宿提升项目【省级中心村】</t>
  </si>
  <si>
    <t>吴家店镇政府</t>
  </si>
  <si>
    <t>包畈村</t>
  </si>
  <si>
    <t>改造护坡820平方米、道路沿线提升1600平方米、维修停车场900平方米、休闲活动平台1处等</t>
  </si>
  <si>
    <t>受益脱贫人口40人，项目使用年限10年</t>
  </si>
  <si>
    <t>联农带农机制：改善人居环境，提升农户幸福感、满意度</t>
  </si>
  <si>
    <t>马石田园综合体提升项目【省级中心村】</t>
  </si>
  <si>
    <t>天堂寨镇政府</t>
  </si>
  <si>
    <t>马石村</t>
  </si>
  <si>
    <t>村庄道路黑色化提升3950平方米，新建停车位90平方米、人行道路硬化提升600平方米、活动场所改造提升420平方米等</t>
  </si>
  <si>
    <t>道路黑色化80元/平方米，停车位170元/平方米，硬化100元/平方米</t>
  </si>
  <si>
    <t>受益352人，其中脱贫人口18户56人，项目使用年限8年</t>
  </si>
  <si>
    <t>改善村庄人居环境，带动居民农文旅融合发展增收</t>
  </si>
  <si>
    <t>河西村中药材产业提升项目【省级中心村】</t>
  </si>
  <si>
    <t>河西村</t>
  </si>
  <si>
    <t>新建排水沟220米，涵管校正150米，整修灌溉塘4口，产业基地平整2000平方米等</t>
  </si>
  <si>
    <t>排水沟280元/米，场地平整30元/平方米，混凝土600元/立方米</t>
  </si>
  <si>
    <t>受益脱贫人口30人，项目使用年限10年；联农带农机制</t>
  </si>
  <si>
    <t>促进中药材产业发展，带动农户发展增收</t>
  </si>
  <si>
    <t>油坊店乡村旅游提升项目【油坊店至西莲杆线序化】</t>
  </si>
  <si>
    <t>油店村
西莲村</t>
  </si>
  <si>
    <t>中国红岭旅游公路公共服务设施建设等</t>
  </si>
  <si>
    <t>受益脱贫人口52人，项目使用年限10年</t>
  </si>
  <si>
    <t>桃岭乡村旅游提升项目【金桃路杆线序化】</t>
  </si>
  <si>
    <t>桃岭乡</t>
  </si>
  <si>
    <t>精品旅游线路公共服务设施建设等</t>
  </si>
  <si>
    <t>建设成本10万元/每公里</t>
  </si>
  <si>
    <t>受益脱贫人口120人，项目使用年限10年</t>
  </si>
  <si>
    <t>发展乡村旅游，带动周边群众增收</t>
  </si>
  <si>
    <t>杜鹃岭乡村旅游提升项目【观景平台】</t>
  </si>
  <si>
    <t>新建生态停车场1处，步道60米，护栏80米，坡面整修及相关旅游设施等</t>
  </si>
  <si>
    <t>护栏600元/米，步道500元/米</t>
  </si>
  <si>
    <t>受益脱贫人口35人，项目使用年限10年</t>
  </si>
  <si>
    <t>汤家汇镇焦园旅游驿站提升项目【观景平台】</t>
  </si>
  <si>
    <t xml:space="preserve">汤家汇镇政府
</t>
  </si>
  <si>
    <t>泗道河村</t>
  </si>
  <si>
    <t>新建挡墙80米、停车场破损修复约150平方米、排水设施建设等</t>
  </si>
  <si>
    <t>混凝土600元/立方米，停车场修复260/平方米</t>
  </si>
  <si>
    <t>人居环境</t>
  </si>
  <si>
    <t>元冲村基础设施提升项目【现场会人居环境】</t>
  </si>
  <si>
    <t>元冲村</t>
  </si>
  <si>
    <t>新建护岸长65米、排水沟长26米、硬化面积900平方米及相关设施建设等</t>
  </si>
  <si>
    <t>浆砌石550元/立方米，混凝土700元/立方米</t>
  </si>
  <si>
    <t>受益脱贫人口31人，项目使用年限10年</t>
  </si>
  <si>
    <t>改善人居环境，提升农户幸福感、满意度</t>
  </si>
  <si>
    <t>流波䃥镇乡村旅游提升项目【杆线序化】</t>
  </si>
  <si>
    <t>流波村
张冲村
黄畈村</t>
  </si>
  <si>
    <t>受益脱贫人口150人，项目使用年限10年</t>
  </si>
  <si>
    <t>青山镇乡村旅游提升项目【杆线序化】</t>
  </si>
  <si>
    <t>青山镇政府</t>
  </si>
  <si>
    <t>尧塘村
青山村</t>
  </si>
  <si>
    <t>受益脱贫人口110人，项目使用年限10年</t>
  </si>
  <si>
    <t>二</t>
  </si>
  <si>
    <t>能力提升</t>
  </si>
  <si>
    <t>教育帮扶</t>
  </si>
  <si>
    <t>雨露计划</t>
  </si>
  <si>
    <t>对中、高职脱贫学生给与补助</t>
  </si>
  <si>
    <t>每人每学期1500元</t>
  </si>
  <si>
    <t>受益脱贫脱贫户、监测户1833人，人均增收3000元</t>
  </si>
  <si>
    <t>资助脱贫学生中职高职教育，提高就业能力，增加就业收入</t>
  </si>
  <si>
    <t>就业帮扶</t>
  </si>
  <si>
    <t>公益性岗位</t>
  </si>
  <si>
    <t>县人社局</t>
  </si>
  <si>
    <t>脱贫户、监测户村级公益性岗位劳务就业补助</t>
  </si>
  <si>
    <t>人均3600元/年</t>
  </si>
  <si>
    <t>受益脱贫户、监测户12000户</t>
  </si>
  <si>
    <t>拓宽就业渠道，促进脱贫劳动力就业增收，激发农户内生动力</t>
  </si>
  <si>
    <t>就业奖补</t>
  </si>
  <si>
    <t>脱贫户和监测户跨省就业就业补助等</t>
  </si>
  <si>
    <t>人均500元/年</t>
  </si>
  <si>
    <t>受益脱贫户、监测户7500人</t>
  </si>
  <si>
    <t>支持脱贫户、监测户县内外就业，促进就业增收</t>
  </si>
  <si>
    <t>三</t>
  </si>
  <si>
    <t>基础设施</t>
  </si>
  <si>
    <t>以工代赈</t>
  </si>
  <si>
    <t>六安市金寨县吴家店镇农业产业配套设施提升项目</t>
  </si>
  <si>
    <t>古堂村</t>
  </si>
  <si>
    <t>新建砂石路1616米，混凝土道路白改黑320米，新建及拆除重建护岸900米，沟渠清淤疏浚950米，新建排水沟140米，新建蓄水堰4座，新建人行桥1座</t>
  </si>
  <si>
    <t>护岸700元/立方米</t>
  </si>
  <si>
    <t>带动124人群众务工就业，发放劳务报酬占下达计划资金30%以上，项目使用年限10年</t>
  </si>
  <si>
    <t>改善农业产业基础设施条件，降低生产生活成本，带动农户就业增收</t>
  </si>
  <si>
    <t>县发改委</t>
  </si>
  <si>
    <t>六安市金寨县白塔畈镇龙泉人居环境整治项目</t>
  </si>
  <si>
    <t>白塔畈镇政府</t>
  </si>
  <si>
    <t>中心村</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</si>
  <si>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t>
  </si>
  <si>
    <t>波纹管75元/米，
检查井3500元/个，生态湿地52000元</t>
  </si>
  <si>
    <t>带动60人群众务工就业，发放劳务报酬占下达计划资金30%以上，项目使用年限10年</t>
  </si>
  <si>
    <t>六安市金寨县梅山镇徐冲道路基础设施提升项目</t>
  </si>
  <si>
    <t>新建入户道路3898米，配套建设路基防护、排水沟等附属设施</t>
  </si>
  <si>
    <t>50万/公里</t>
  </si>
  <si>
    <t>带动62人群众务工就业，发放劳务报酬占下达计划资金30%以上，项目使用年限10年</t>
  </si>
  <si>
    <t>金寨县九寨峰国有林场森林旅游及自然体验项目</t>
  </si>
  <si>
    <t>九寨峰国有林场鲍家窝分场</t>
  </si>
  <si>
    <r>
      <rPr>
        <sz val="11"/>
        <rFont val="宋体"/>
        <charset val="134"/>
      </rPr>
      <t>环境整治（绿化提升及生态停车位）</t>
    </r>
    <r>
      <rPr>
        <sz val="11"/>
        <rFont val="Times New Roman"/>
        <charset val="134"/>
      </rPr>
      <t>2000</t>
    </r>
    <r>
      <rPr>
        <sz val="11"/>
        <rFont val="宋体"/>
        <charset val="134"/>
      </rPr>
      <t>平方米；生态修复</t>
    </r>
    <r>
      <rPr>
        <sz val="11"/>
        <rFont val="Times New Roman"/>
        <charset val="134"/>
      </rPr>
      <t xml:space="preserve"> </t>
    </r>
    <r>
      <rPr>
        <sz val="11"/>
        <rFont val="宋体"/>
        <charset val="134"/>
      </rPr>
      <t>（水毁道路修复）</t>
    </r>
    <r>
      <rPr>
        <sz val="11"/>
        <rFont val="Times New Roman"/>
        <charset val="134"/>
      </rPr>
      <t>2000</t>
    </r>
    <r>
      <rPr>
        <sz val="11"/>
        <rFont val="宋体"/>
        <charset val="134"/>
      </rPr>
      <t>平方米；安全防护设施（防洪墙及排水设施）</t>
    </r>
    <r>
      <rPr>
        <sz val="11"/>
        <rFont val="Times New Roman"/>
        <charset val="134"/>
      </rPr>
      <t>80</t>
    </r>
    <r>
      <rPr>
        <sz val="11"/>
        <rFont val="宋体"/>
        <charset val="134"/>
      </rPr>
      <t>米</t>
    </r>
  </si>
  <si>
    <t>混凝土700元/立方米，环境整治400元/平方米</t>
  </si>
  <si>
    <t>林场受益职工不低于10人</t>
  </si>
  <si>
    <t>改善提升林场环境，助力森林康养观光旅游产业发展，带动周边群众增收</t>
  </si>
  <si>
    <t>安全饮水</t>
  </si>
  <si>
    <t>南溪夹河水厂工程</t>
  </si>
  <si>
    <t>县水利局</t>
  </si>
  <si>
    <t>吴湾村</t>
  </si>
  <si>
    <t>新建日供水1万立方米自来水厂一座，包含新建取水坝（与龙腾水厂取水头改造合并）、原水管道、水厂、清水管道、增压站等</t>
  </si>
  <si>
    <t>受益人口4.6万人</t>
  </si>
  <si>
    <t>改善群众用水条件，促进饮水安全</t>
  </si>
  <si>
    <t>油坊店乡基础设施提升项目【现场会】</t>
  </si>
  <si>
    <t>全乡</t>
  </si>
  <si>
    <t>道路硬化2000平方米，广告牌维修120处及标识标牌改造提升，导视系统牌32套、一池一地改造200户及零星小型项目维修提升等</t>
  </si>
  <si>
    <t>混凝土硬化125元/平方米</t>
  </si>
  <si>
    <t>受益脱贫人口162人，项目使用年限10年</t>
  </si>
  <si>
    <t>油坊店乡村旅游提升项目【现场会】</t>
  </si>
  <si>
    <t>龚冲村
元冲村</t>
  </si>
  <si>
    <t>受益脱贫人口37人，项目使用年限10年</t>
  </si>
  <si>
    <t>油坊店乡道路整治提升项目【杆线序化】</t>
  </si>
  <si>
    <t>油店、黄良、朱堂、周院等6个村</t>
  </si>
  <si>
    <t>受益脱贫人口206人，项目使用年限10年</t>
  </si>
  <si>
    <t>油坊店乡公共服务提升项目【国防光缆】</t>
  </si>
  <si>
    <t>乡村人居环境整治等</t>
  </si>
  <si>
    <t>受益脱贫人口28人，项目使用年限10年</t>
  </si>
  <si>
    <t>梅山镇公共服务设施项目【现场会】</t>
  </si>
  <si>
    <t>汪冲村
船冲村</t>
  </si>
  <si>
    <t>新建7蹲位公厕1个、农民活动场所2500平方米、停车位6个，排水沟等相关配套设施</t>
  </si>
  <si>
    <t>受益脱贫人口24人，项目使用年限10年</t>
  </si>
  <si>
    <t>梅山镇乡村人居环境整治项目现场会】</t>
  </si>
  <si>
    <t>徐冲村
小南京村</t>
  </si>
  <si>
    <t>12.5万元/公里</t>
  </si>
  <si>
    <t>受益脱贫人口78人，项目使用年限10年</t>
  </si>
  <si>
    <t>梅山镇人居环境整治项目【改厕】</t>
  </si>
  <si>
    <t>全镇</t>
  </si>
  <si>
    <t>新建1立方米小型生态湿地80个，栽种石菖蒲80平方米，埋设塑料化粪池440个，地面硬化285平方米，埋设PVC管1710米等</t>
  </si>
  <si>
    <t>改善人居环境，提高群众幸福感</t>
  </si>
  <si>
    <t>麻埠镇人居环境整治项目【改厕】</t>
  </si>
  <si>
    <t>新建1立方米小型生态湿地251个，栽种石菖蒲251平方米，埋设塑料化粪池795个，地面硬化526平方米，埋设PVC管3160米等</t>
  </si>
  <si>
    <t>受益脱贫人口400人，项目使用年限10年</t>
  </si>
  <si>
    <t>油坊店乡环境整治提升项目【改厕】</t>
  </si>
  <si>
    <t>新建1立方米小型生态湿地80个，栽种石菖蒲80平方米，埋设塑料化粪池340个，地面硬化215平方米，埋设PVC管1290米等</t>
  </si>
  <si>
    <t>受益脱贫人口180人，项目使用年限10年</t>
  </si>
  <si>
    <t>燕子河镇人居环境整治项目【改厕】</t>
  </si>
  <si>
    <t>新建1立方米小型生态湿地120个，栽种石菖蒲120平方米，埋设塑料化粪池380个，地面硬化250平方米，埋设PVC管1500米等</t>
  </si>
  <si>
    <t>受益脱贫人口195人，项目使用年限10年</t>
  </si>
  <si>
    <t>古碑镇人居环境整治项目【改厕】</t>
  </si>
  <si>
    <t>新建1立方米小型生态湿地21个，栽种石菖蒲21平方米，埋设塑料化粪池324个，地面硬化212平方米，埋设PVC管1275米等</t>
  </si>
  <si>
    <t>受益脱贫人口105人，项目使用年限10年</t>
  </si>
  <si>
    <t>槐树湾乡人居环境整治项目【改厕】</t>
  </si>
  <si>
    <t>新建埋设塑料化粪池240个，地面硬化160平方米，埋设PVC管960米等</t>
  </si>
  <si>
    <t>受益脱贫人口68人，项目使用年限10年</t>
  </si>
  <si>
    <t>南溪镇人居环境整治项目【改厕】</t>
  </si>
  <si>
    <t>新建1立方米小型生态湿地121个，栽种石菖蒲121平方米，埋设塑料化粪池376个，地面硬化250平方米，埋设PVC管1503米等</t>
  </si>
  <si>
    <t>受益脱贫人口90人，项目使用年限10年</t>
  </si>
  <si>
    <t>桃岭乡人居环境整治项目【改厕】</t>
  </si>
  <si>
    <t>新建1立方米小型生态湿地160个，栽种石菖蒲160平方米，埋设塑料化粪池532个，地面硬化348平方米，埋设PVC管2088米等</t>
  </si>
  <si>
    <t>铁冲乡人居环境整治项目【改厕】</t>
  </si>
  <si>
    <t>新建1立方米小型生态湿地67个，栽种石菖蒲67平方米，埋设塑料化粪池236个，地面硬化155平方米，埋设PVC管927米等</t>
  </si>
  <si>
    <t>生态湿地1000元/个</t>
  </si>
  <si>
    <t>受益脱贫人口77人，项目使用年限10年</t>
  </si>
  <si>
    <t>全军乡人居环境整治项目【改厕】</t>
  </si>
  <si>
    <t>新建1立方米小型生态湿地30个，栽种石菖蒲30平方米，埋设塑料化粪池140个，地面硬化90平方米，埋设PVC管540米等</t>
  </si>
  <si>
    <t>受益脱贫人口26人，项目使用年限10年</t>
  </si>
  <si>
    <t>村组道路</t>
  </si>
  <si>
    <t>油坊店至青山道路提升</t>
  </si>
  <si>
    <t>完成20500平方米道路维修，修复路面断板、边沟冲毁、路基冲空等水毁设施</t>
  </si>
  <si>
    <t>130元/平方米</t>
  </si>
  <si>
    <t>受益脱贫人口829人，项目使用年限10年</t>
  </si>
  <si>
    <t>改善人居环境，提升农户获得感、幸福感、安全感</t>
  </si>
  <si>
    <t>长源村道路改造项目【罗洁故居】</t>
  </si>
  <si>
    <t>长源村</t>
  </si>
  <si>
    <t>改造道路长1620米，宽5米，配套沿线排水沟1111米，挡土墙3541立方米，盖板涵1处，沿线涵管20处及交通标志标线等</t>
  </si>
  <si>
    <t>混凝土挡土墙560元/立方米；混凝土边沟600元/立方米</t>
  </si>
  <si>
    <t>受益脱贫人口80人，项目使用年限10年</t>
  </si>
  <si>
    <t>改善农户生产生活交通条件，提升农户幸福感</t>
  </si>
  <si>
    <t>维修加固白塔畈镇河北桥</t>
  </si>
  <si>
    <t>大岗村</t>
  </si>
  <si>
    <t>对长9米，宽5米桥梁进行两侧护栏更换</t>
  </si>
  <si>
    <t>1000元/平方米</t>
  </si>
  <si>
    <t>受益脱贫人口182人，项目使用年限10年</t>
  </si>
  <si>
    <t>维修加固花石乡张北桥</t>
  </si>
  <si>
    <t>黄堰村</t>
  </si>
  <si>
    <t>对长10米，宽5米桥梁进行桥面系加固维修</t>
  </si>
  <si>
    <t>受益脱贫人口310人，项目使用年限10年</t>
  </si>
  <si>
    <t>改善农户生活及出行条件，提升农户安全感、幸福感</t>
  </si>
  <si>
    <t>维修加固梅山镇金庄桥</t>
  </si>
  <si>
    <t>三合河村</t>
  </si>
  <si>
    <t>对长19米，宽6米桥梁进行两侧护栏更换</t>
  </si>
  <si>
    <t>受益脱贫人口227人，项目使用10年</t>
  </si>
  <si>
    <t>维修加固南溪镇黄塝桥</t>
  </si>
  <si>
    <t>南湾村</t>
  </si>
  <si>
    <t>对长35米宽6米桥梁进行桥面系加固维修</t>
  </si>
  <si>
    <t>受益脱贫人口420人，项目使用年限10年</t>
  </si>
  <si>
    <t>四</t>
  </si>
  <si>
    <t>管理费</t>
  </si>
  <si>
    <t>项目管理费</t>
  </si>
  <si>
    <t>县财政局</t>
  </si>
  <si>
    <t>用于项目勘察设计、监理、审计费用</t>
  </si>
  <si>
    <t>根据项目投资补助</t>
  </si>
  <si>
    <t>受益脱贫人口20000人</t>
  </si>
  <si>
    <t>保障项目建设成效</t>
  </si>
  <si>
    <t>附件1</t>
  </si>
  <si>
    <t>建设单位</t>
  </si>
  <si>
    <t>中央资金</t>
  </si>
  <si>
    <t>省级资金</t>
  </si>
  <si>
    <r>
      <t>2025</t>
    </r>
    <r>
      <rPr>
        <sz val="11"/>
        <rFont val="宋体"/>
        <charset val="134"/>
      </rPr>
      <t>年</t>
    </r>
    <r>
      <rPr>
        <sz val="11"/>
        <rFont val="Times New Roman"/>
        <charset val="134"/>
      </rPr>
      <t>1</t>
    </r>
    <r>
      <rPr>
        <sz val="11"/>
        <rFont val="宋体"/>
        <charset val="134"/>
      </rPr>
      <t>月</t>
    </r>
    <r>
      <rPr>
        <sz val="11"/>
        <rFont val="Times New Roman"/>
        <charset val="134"/>
      </rPr>
      <t>-10</t>
    </r>
    <r>
      <rPr>
        <sz val="11"/>
        <rFont val="宋体"/>
        <charset val="134"/>
      </rPr>
      <t>月</t>
    </r>
  </si>
  <si>
    <r>
      <t>以资产收益方式新建茶厂</t>
    </r>
    <r>
      <rPr>
        <sz val="11"/>
        <rFont val="Times New Roman"/>
        <charset val="134"/>
      </rPr>
      <t>500</t>
    </r>
    <r>
      <rPr>
        <sz val="11"/>
        <rFont val="宋体"/>
        <charset val="134"/>
      </rPr>
      <t>平方米及配套设施</t>
    </r>
  </si>
  <si>
    <t>厂房1600元/平方米</t>
  </si>
  <si>
    <r>
      <t>2025</t>
    </r>
    <r>
      <rPr>
        <sz val="11"/>
        <rFont val="宋体"/>
        <charset val="134"/>
      </rPr>
      <t>年</t>
    </r>
    <r>
      <rPr>
        <sz val="11"/>
        <rFont val="Times New Roman"/>
        <charset val="134"/>
      </rPr>
      <t>1</t>
    </r>
    <r>
      <rPr>
        <sz val="11"/>
        <rFont val="宋体"/>
        <charset val="134"/>
      </rPr>
      <t>月</t>
    </r>
    <r>
      <rPr>
        <sz val="11"/>
        <rFont val="Times New Roman"/>
        <charset val="134"/>
      </rPr>
      <t>-6</t>
    </r>
    <r>
      <rPr>
        <sz val="11"/>
        <rFont val="宋体"/>
        <charset val="134"/>
      </rPr>
      <t>月</t>
    </r>
  </si>
  <si>
    <r>
      <t>金裕</t>
    </r>
    <r>
      <rPr>
        <sz val="11"/>
        <rFont val="Times New Roman"/>
        <charset val="134"/>
      </rPr>
      <t>1</t>
    </r>
    <r>
      <rPr>
        <sz val="11"/>
        <rFont val="宋体"/>
        <charset val="134"/>
      </rPr>
      <t>号茶苗繁育推广项目</t>
    </r>
  </si>
  <si>
    <t>支持无性系金裕1号茶苗繁育及推广</t>
  </si>
  <si>
    <t>3万元/亩</t>
  </si>
  <si>
    <t>通过种质资源保护，带动群众使用良种增收</t>
  </si>
  <si>
    <r>
      <t>支持改造大别山试验站水稻品种展示基地</t>
    </r>
    <r>
      <rPr>
        <sz val="11"/>
        <rFont val="Times New Roman"/>
        <charset val="134"/>
      </rPr>
      <t>140</t>
    </r>
    <r>
      <rPr>
        <sz val="11"/>
        <rFont val="宋体"/>
        <charset val="134"/>
      </rPr>
      <t>亩等</t>
    </r>
  </si>
  <si>
    <r>
      <t>2025</t>
    </r>
    <r>
      <rPr>
        <sz val="11"/>
        <rFont val="宋体"/>
        <charset val="134"/>
      </rPr>
      <t>年</t>
    </r>
    <r>
      <rPr>
        <sz val="11"/>
        <rFont val="Times New Roman"/>
        <charset val="134"/>
      </rPr>
      <t>1</t>
    </r>
    <r>
      <rPr>
        <sz val="11"/>
        <rFont val="宋体"/>
        <charset val="134"/>
      </rPr>
      <t>月</t>
    </r>
    <r>
      <rPr>
        <sz val="11"/>
        <rFont val="Times New Roman"/>
        <charset val="134"/>
      </rPr>
      <t>-4</t>
    </r>
    <r>
      <rPr>
        <sz val="11"/>
        <rFont val="宋体"/>
        <charset val="134"/>
      </rPr>
      <t>月</t>
    </r>
  </si>
  <si>
    <t>通过土地流转、带动务工等方式带动农户增收</t>
  </si>
  <si>
    <r>
      <t>2025</t>
    </r>
    <r>
      <rPr>
        <sz val="11"/>
        <rFont val="宋体"/>
        <charset val="134"/>
      </rPr>
      <t>年</t>
    </r>
    <r>
      <rPr>
        <sz val="11"/>
        <rFont val="Times New Roman"/>
        <charset val="134"/>
      </rPr>
      <t>1</t>
    </r>
    <r>
      <rPr>
        <sz val="11"/>
        <rFont val="宋体"/>
        <charset val="134"/>
      </rPr>
      <t>月</t>
    </r>
    <r>
      <rPr>
        <sz val="11"/>
        <rFont val="Times New Roman"/>
        <charset val="134"/>
      </rPr>
      <t>-9</t>
    </r>
    <r>
      <rPr>
        <sz val="11"/>
        <rFont val="宋体"/>
        <charset val="134"/>
      </rPr>
      <t>月</t>
    </r>
  </si>
  <si>
    <r>
      <t>2025</t>
    </r>
    <r>
      <rPr>
        <sz val="11"/>
        <rFont val="宋体"/>
        <charset val="134"/>
      </rPr>
      <t>年</t>
    </r>
    <r>
      <rPr>
        <sz val="11"/>
        <rFont val="Times New Roman"/>
        <charset val="134"/>
      </rPr>
      <t>1</t>
    </r>
    <r>
      <rPr>
        <sz val="11"/>
        <rFont val="宋体"/>
        <charset val="134"/>
      </rPr>
      <t>月</t>
    </r>
    <r>
      <rPr>
        <sz val="11"/>
        <rFont val="Times New Roman"/>
        <charset val="134"/>
      </rPr>
      <t>-12</t>
    </r>
    <r>
      <rPr>
        <sz val="11"/>
        <rFont val="宋体"/>
        <charset val="134"/>
      </rPr>
      <t>月</t>
    </r>
  </si>
  <si>
    <r>
      <t>铁冲乡</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白塔畈镇</t>
    </r>
  </si>
  <si>
    <r>
      <t>建设水稻育种基地</t>
    </r>
    <r>
      <rPr>
        <sz val="11"/>
        <rFont val="Times New Roman"/>
        <charset val="134"/>
      </rPr>
      <t>2000</t>
    </r>
    <r>
      <rPr>
        <sz val="11"/>
        <rFont val="宋体"/>
        <charset val="134"/>
      </rPr>
      <t>亩</t>
    </r>
  </si>
  <si>
    <t>受益农户200户</t>
  </si>
  <si>
    <r>
      <t>白塔畈镇</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铁冲乡</t>
    </r>
  </si>
  <si>
    <t>购置水稻原种烘干设备等</t>
  </si>
  <si>
    <t>60万元/套</t>
  </si>
  <si>
    <r>
      <t>2025</t>
    </r>
    <r>
      <rPr>
        <sz val="11"/>
        <rFont val="宋体"/>
        <charset val="134"/>
      </rPr>
      <t>年</t>
    </r>
    <r>
      <rPr>
        <sz val="11"/>
        <rFont val="Times New Roman"/>
        <charset val="134"/>
      </rPr>
      <t>3</t>
    </r>
    <r>
      <rPr>
        <sz val="11"/>
        <rFont val="宋体"/>
        <charset val="134"/>
      </rPr>
      <t>月</t>
    </r>
    <r>
      <rPr>
        <sz val="11"/>
        <rFont val="Times New Roman"/>
        <charset val="134"/>
      </rPr>
      <t>-10</t>
    </r>
    <r>
      <rPr>
        <sz val="11"/>
        <rFont val="宋体"/>
        <charset val="134"/>
      </rPr>
      <t>月</t>
    </r>
  </si>
  <si>
    <t>农产品生产能力提升项目</t>
  </si>
  <si>
    <t>新建、维修农田排灌设施等（具体计划由县农业农村局另文下达）</t>
  </si>
  <si>
    <t>追加桃岭乡茯苓产业发展项目</t>
  </si>
  <si>
    <t>受益农户40人，项目使用年限10年</t>
  </si>
  <si>
    <r>
      <t>2025</t>
    </r>
    <r>
      <rPr>
        <sz val="11"/>
        <rFont val="宋体"/>
        <charset val="134"/>
      </rPr>
      <t>年中药产业奖补项目</t>
    </r>
  </si>
  <si>
    <t>对中药产业重点环节进行奖补</t>
  </si>
  <si>
    <t>按实施方案标准执行</t>
  </si>
  <si>
    <t>采购发放大别山山核桃苗木（具体计划由县林业局另文下达）</t>
  </si>
  <si>
    <r>
      <t>“山核桃之乡</t>
    </r>
    <r>
      <rPr>
        <sz val="11"/>
        <rFont val="Times New Roman"/>
        <charset val="134"/>
      </rPr>
      <t>”</t>
    </r>
    <r>
      <rPr>
        <sz val="11"/>
        <rFont val="宋体"/>
        <charset val="134"/>
      </rPr>
      <t>产业提升项目</t>
    </r>
  </si>
  <si>
    <r>
      <t>仙桃村</t>
    </r>
    <r>
      <rPr>
        <sz val="11"/>
        <rFont val="Times New Roman"/>
        <charset val="134"/>
      </rPr>
      <t xml:space="preserve">
</t>
    </r>
    <r>
      <rPr>
        <sz val="11"/>
        <rFont val="宋体"/>
        <charset val="134"/>
      </rPr>
      <t>胭脂村</t>
    </r>
    <r>
      <rPr>
        <sz val="11"/>
        <rFont val="Times New Roman"/>
        <charset val="134"/>
      </rPr>
      <t xml:space="preserve">
</t>
    </r>
    <r>
      <rPr>
        <sz val="11"/>
        <rFont val="宋体"/>
        <charset val="134"/>
      </rPr>
      <t>墨园村</t>
    </r>
  </si>
  <si>
    <r>
      <t>新建山核桃产业道路（机耕路）</t>
    </r>
    <r>
      <rPr>
        <sz val="11"/>
        <rFont val="Times New Roman"/>
        <charset val="134"/>
      </rPr>
      <t>8</t>
    </r>
    <r>
      <rPr>
        <sz val="11"/>
        <rFont val="宋体"/>
        <charset val="134"/>
      </rPr>
      <t>公里、轨道车</t>
    </r>
    <r>
      <rPr>
        <sz val="11"/>
        <rFont val="Times New Roman"/>
        <charset val="134"/>
      </rPr>
      <t>2000</t>
    </r>
    <r>
      <rPr>
        <sz val="11"/>
        <rFont val="宋体"/>
        <charset val="134"/>
      </rPr>
      <t>米及配套设施等</t>
    </r>
  </si>
  <si>
    <t>黄畈竹制品产业园项目</t>
  </si>
  <si>
    <t>以股权投资方式支持黄畈村竹产业发展【链接5个村集体经济】</t>
  </si>
  <si>
    <t>追加梅山镇汪冲村毛竹厂建设项目</t>
  </si>
  <si>
    <t>受益脱贫户143人，项目使用年限10年</t>
  </si>
  <si>
    <r>
      <t>支持马宗岭林场林下种植西洋参</t>
    </r>
    <r>
      <rPr>
        <sz val="11"/>
        <rFont val="Times New Roman"/>
        <charset val="134"/>
      </rPr>
      <t>200</t>
    </r>
    <r>
      <rPr>
        <sz val="11"/>
        <rFont val="宋体"/>
        <charset val="134"/>
      </rPr>
      <t>亩</t>
    </r>
  </si>
  <si>
    <t>双店村农产品加工项目</t>
  </si>
  <si>
    <t>以股权投资方式支持双店村农产品加工【链接2个村集体经济】</t>
  </si>
  <si>
    <t>张冲村水电站建设项目</t>
  </si>
  <si>
    <t>以资产收益方式建设160千瓦水电站电站【链接6个村集体经济】</t>
  </si>
  <si>
    <t>新建标准化小蚕室150平方米、大蚕室2000平方米及配套设施【链接7个村集体经济】</t>
  </si>
  <si>
    <t>追加梅山镇设施蔬菜基地项目【链接5个村集体经济】</t>
  </si>
  <si>
    <t>受益农户60户</t>
  </si>
  <si>
    <t>厂房室内外改造提升1800平方米及污水处理设施配套工程等【链接4个村集体经济】</t>
  </si>
  <si>
    <t>小额贷款贴息</t>
  </si>
  <si>
    <t>大湾村茶叶基地提升项目</t>
  </si>
  <si>
    <t>茶园道路150元/平方米，茶园3000元/亩</t>
  </si>
  <si>
    <r>
      <t>2025</t>
    </r>
    <r>
      <rPr>
        <sz val="11"/>
        <rFont val="宋体"/>
        <charset val="134"/>
      </rPr>
      <t>年</t>
    </r>
    <r>
      <rPr>
        <sz val="11"/>
        <rFont val="Times New Roman"/>
        <charset val="134"/>
      </rPr>
      <t>1</t>
    </r>
    <r>
      <rPr>
        <sz val="11"/>
        <rFont val="宋体"/>
        <charset val="134"/>
      </rPr>
      <t>月</t>
    </r>
    <r>
      <rPr>
        <sz val="11"/>
        <rFont val="Times New Roman"/>
        <charset val="134"/>
      </rPr>
      <t>-5</t>
    </r>
    <r>
      <rPr>
        <sz val="11"/>
        <rFont val="宋体"/>
        <charset val="134"/>
      </rPr>
      <t>月</t>
    </r>
  </si>
  <si>
    <t>西茶谷民宿营地建设项目</t>
  </si>
  <si>
    <r>
      <t>以资产收益方式支持扩建框架结构茶厂</t>
    </r>
    <r>
      <rPr>
        <sz val="11"/>
        <rFont val="Times New Roman"/>
        <charset val="134"/>
      </rPr>
      <t>1500</t>
    </r>
    <r>
      <rPr>
        <sz val="11"/>
        <rFont val="宋体"/>
        <charset val="134"/>
      </rPr>
      <t>平方米及配套设施【链接龙马村集体经济150万元、烂坳村村集体经济100万元、麻埠镇齐山村集体经济100万元】</t>
    </r>
  </si>
  <si>
    <t>龙马村特色产业基地建设项目</t>
  </si>
  <si>
    <r>
      <t>2025</t>
    </r>
    <r>
      <rPr>
        <sz val="11"/>
        <rFont val="宋体"/>
        <charset val="134"/>
      </rPr>
      <t>年</t>
    </r>
    <r>
      <rPr>
        <sz val="11"/>
        <rFont val="Times New Roman"/>
        <charset val="134"/>
      </rPr>
      <t>1</t>
    </r>
    <r>
      <rPr>
        <sz val="11"/>
        <rFont val="宋体"/>
        <charset val="134"/>
      </rPr>
      <t>月</t>
    </r>
    <r>
      <rPr>
        <sz val="11"/>
        <rFont val="Times New Roman"/>
        <charset val="134"/>
      </rPr>
      <t>-8</t>
    </r>
    <r>
      <rPr>
        <sz val="11"/>
        <rFont val="宋体"/>
        <charset val="134"/>
      </rPr>
      <t>月</t>
    </r>
  </si>
  <si>
    <t>龙马村高山有机稻基地提升项目</t>
  </si>
  <si>
    <t>龙马村乡村旅游产业提升项目</t>
  </si>
  <si>
    <t>追加龙马村农产品展示展销体验中心项目</t>
  </si>
  <si>
    <t>3000元/平方米</t>
  </si>
  <si>
    <t>受益脱贫人口500人</t>
  </si>
  <si>
    <t>拓宽2000人农产品销售渠道，提高人均收入</t>
  </si>
  <si>
    <t>追加龙马和美乡村文旅驿站项目</t>
  </si>
  <si>
    <t>追加龙马村旅游设施配套项目</t>
  </si>
  <si>
    <t>受益脱贫人口420人</t>
  </si>
  <si>
    <t>丁埠村旅游产业道路提升项目</t>
  </si>
  <si>
    <t>丁埠村生态旅游产业促进项目</t>
  </si>
  <si>
    <t>污水处理设施4200元/处</t>
  </si>
  <si>
    <t>丁埠村立夏节起义景区改造提升项目</t>
  </si>
  <si>
    <t>新建生态步道8000平方米及公共服务设施建设等</t>
  </si>
  <si>
    <t>生态步道320元/平方米</t>
  </si>
  <si>
    <t>改造粉丝加工厂1200平方米及相关设施等</t>
  </si>
  <si>
    <t>改造提升红色教育研学基地和户外拓展露营地4000平方米等</t>
  </si>
  <si>
    <t>以股权投资方式支持熊家河村改造提升蔬菜基地100亩及周边环境提升等</t>
  </si>
  <si>
    <t>熊家河村红色研学基地提升项目</t>
  </si>
  <si>
    <r>
      <t>混凝土</t>
    </r>
    <r>
      <rPr>
        <sz val="11"/>
        <rFont val="Times New Roman"/>
        <charset val="134"/>
      </rPr>
      <t>700</t>
    </r>
    <r>
      <rPr>
        <sz val="11"/>
        <rFont val="宋体"/>
        <charset val="134"/>
      </rPr>
      <t>元</t>
    </r>
    <r>
      <rPr>
        <sz val="11"/>
        <rFont val="Times New Roman"/>
        <charset val="134"/>
      </rPr>
      <t>/</t>
    </r>
    <r>
      <rPr>
        <sz val="11"/>
        <rFont val="宋体"/>
        <charset val="134"/>
      </rPr>
      <t>立方米</t>
    </r>
  </si>
  <si>
    <r>
      <t>受益脱贫户</t>
    </r>
    <r>
      <rPr>
        <sz val="11"/>
        <rFont val="Times New Roman"/>
        <charset val="134"/>
      </rPr>
      <t>300</t>
    </r>
    <r>
      <rPr>
        <sz val="11"/>
        <rFont val="宋体"/>
        <charset val="134"/>
      </rPr>
      <t>人，项目使用年限</t>
    </r>
    <r>
      <rPr>
        <sz val="11"/>
        <rFont val="Times New Roman"/>
        <charset val="134"/>
      </rPr>
      <t>10</t>
    </r>
    <r>
      <rPr>
        <sz val="11"/>
        <rFont val="宋体"/>
        <charset val="134"/>
      </rPr>
      <t>年</t>
    </r>
  </si>
  <si>
    <t>追加熊家河村研学基地项目</t>
  </si>
  <si>
    <t>受益脱贫户500人</t>
  </si>
  <si>
    <t>带动产业发展，提高村集体经济收入，带动农户发展旅游、就业增收</t>
  </si>
  <si>
    <t>“金寨白叶”茶展销服务提升项目</t>
  </si>
  <si>
    <t>改造提升“金寨白叶”茶晾晒车间60平方米及相关设施等</t>
  </si>
  <si>
    <t>夏清·金竹湾民宿配套项目</t>
  </si>
  <si>
    <t>追加响洪甸村茶园品质提升项目</t>
  </si>
  <si>
    <t>280万/个</t>
  </si>
  <si>
    <t>亩产量提高10kg，亩产值提高300元</t>
  </si>
  <si>
    <t>带动周边脱贫人口20人</t>
  </si>
  <si>
    <t>徐冲村蔬菜产业提升项目</t>
  </si>
  <si>
    <t>梅山村旅游道路提升项目</t>
  </si>
  <si>
    <t>县城市管理局</t>
  </si>
  <si>
    <t>小南京村水果产业设施提升项目</t>
  </si>
  <si>
    <t>永安寨民宿提升项目</t>
  </si>
  <si>
    <t>马石田园综合体提升项目</t>
  </si>
  <si>
    <t>村庄道路提升3950平方米，新建停车位90平方米、人行道路硬化提升600平方米、活动场所改造提升420平方米等</t>
  </si>
  <si>
    <t>道路80元/平方米，停车位170元/平方米，硬化100元/平方米</t>
  </si>
  <si>
    <t>河西村中药材产业提升项目</t>
  </si>
  <si>
    <t>新建排水沟220米，涵管校正150米，整修灌溉塘4口，产业基地建设2000平方米等</t>
  </si>
  <si>
    <t>排水沟280元/米，混凝土600元/立方米</t>
  </si>
  <si>
    <t>油坊店乡村旅游提升项目</t>
  </si>
  <si>
    <t>桃岭乡村旅游提升项目</t>
  </si>
  <si>
    <t>杜鹃岭乡村旅游提升项目</t>
  </si>
  <si>
    <t>汤家汇镇焦园旅游驿站提升项目</t>
  </si>
  <si>
    <t>元冲村基础设施提升项目</t>
  </si>
  <si>
    <t>流波䃥镇乡村旅游提升项目</t>
  </si>
  <si>
    <t>青山镇乡村旅游提升项目</t>
  </si>
  <si>
    <t>新建砂石路1616米，混凝土道路白改黑320米，新建及拆除重建护岸900米，沟渠清淤疏浚950米，新建排水沟140米，新建蓄水堰4座，新建人行桥1座等</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</si>
  <si>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等</t>
  </si>
  <si>
    <t>新建入户道路3898米，配套建设路基防护、排水沟等附属设施等</t>
  </si>
  <si>
    <r>
      <t>环境整治</t>
    </r>
    <r>
      <rPr>
        <sz val="11"/>
        <rFont val="Times New Roman"/>
        <charset val="134"/>
      </rPr>
      <t>2000</t>
    </r>
    <r>
      <rPr>
        <sz val="11"/>
        <rFont val="宋体"/>
        <charset val="134"/>
      </rPr>
      <t>平方米；生态修复</t>
    </r>
    <r>
      <rPr>
        <sz val="11"/>
        <rFont val="Times New Roman"/>
        <charset val="134"/>
      </rPr>
      <t xml:space="preserve"> 2000</t>
    </r>
    <r>
      <rPr>
        <sz val="11"/>
        <rFont val="宋体"/>
        <charset val="134"/>
      </rPr>
      <t>平方米；安全防护设施</t>
    </r>
    <r>
      <rPr>
        <sz val="11"/>
        <rFont val="Times New Roman"/>
        <charset val="134"/>
      </rPr>
      <t>80</t>
    </r>
    <r>
      <rPr>
        <sz val="11"/>
        <rFont val="宋体"/>
        <charset val="134"/>
      </rPr>
      <t>米等</t>
    </r>
  </si>
  <si>
    <t>新建日供水1万立方米自来水厂一座，取水坝、原水管道、水厂、清水管道、增压站等</t>
  </si>
  <si>
    <t>油坊店乡基础设施提升项目</t>
  </si>
  <si>
    <t>油坊店乡</t>
  </si>
  <si>
    <t>道路硬化2000平方米，标识标牌改造提升，导视系统牌32套、一池一地改造200户及零星小型项目维修提升等</t>
  </si>
  <si>
    <t>油坊店乡道路整治提升项目</t>
  </si>
  <si>
    <t>油坊店乡公共服务提升项目</t>
  </si>
  <si>
    <t>梅山镇公共服务设施项目</t>
  </si>
  <si>
    <t>梅山镇乡村人居环境整治项目</t>
  </si>
  <si>
    <t>梅山镇人居环境整治项目</t>
  </si>
  <si>
    <t>麻埠镇人居环境整治项目</t>
  </si>
  <si>
    <t>油坊店乡环境整治提升项目</t>
  </si>
  <si>
    <t>燕子河镇人居环境整治项目</t>
  </si>
  <si>
    <t>古碑镇人居环境整治项目</t>
  </si>
  <si>
    <t>槐树湾乡人居环境整治项目</t>
  </si>
  <si>
    <t>南溪镇人居环境整治项目</t>
  </si>
  <si>
    <t>桃岭乡人居环境整治项目</t>
  </si>
  <si>
    <t>铁冲乡人居环境整治项目</t>
  </si>
  <si>
    <t>全军乡人居环境整治项目</t>
  </si>
  <si>
    <t>周院村、尧塘等村</t>
  </si>
  <si>
    <t>罗洁故居道路改造</t>
  </si>
  <si>
    <t>白塔畈镇河北桥维修加固</t>
  </si>
  <si>
    <t>花石乡张北桥维修加固</t>
  </si>
  <si>
    <t>梅山镇金庄桥维修加固</t>
  </si>
  <si>
    <t>南溪镇黄塝桥维修加固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</si>
</sst>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31">
    <font>
      <sz val="12"/>
      <name val="宋体"/>
      <charset val="134"/>
    </font>
    <font>
      <sz val="11"/>
      <name val="Times New Roman"/>
      <charset val="134"/>
    </font>
    <font>
      <sz val="18"/>
      <name val="黑体"/>
      <charset val="134"/>
    </font>
    <font>
      <sz val="22"/>
      <name val="方正小标宋简体"/>
      <charset val="134"/>
    </font>
    <font>
      <b/>
      <sz val="11"/>
      <name val="宋体"/>
      <charset val="134"/>
    </font>
    <font>
      <b/>
      <sz val="11"/>
      <name val="Times New Roman"/>
      <charset val="134"/>
    </font>
    <font>
      <sz val="11"/>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Times New Roman"/>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38">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4" fillId="0" borderId="2" xfId="0" applyFont="1" applyFill="1" applyBorder="1" applyAlignment="1">
      <alignment vertical="center" wrapText="1"/>
    </xf>
    <xf numFmtId="0" fontId="5" fillId="0" borderId="2" xfId="0" applyFont="1" applyFill="1" applyBorder="1" applyAlignment="1">
      <alignment horizontal="left" vertical="center" wrapText="1"/>
    </xf>
    <xf numFmtId="177" fontId="1" fillId="0" borderId="2" xfId="3"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6" fillId="2"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5"/>
  <sheetViews>
    <sheetView zoomScale="90" zoomScaleNormal="90" topLeftCell="A25" workbookViewId="0">
      <selection activeCell="J33" sqref="J33"/>
    </sheetView>
  </sheetViews>
  <sheetFormatPr defaultColWidth="9" defaultRowHeight="15"/>
  <cols>
    <col min="1" max="1" width="7.21666666666667" style="1" customWidth="1"/>
    <col min="2" max="2" width="10" style="4" hidden="1" customWidth="1"/>
    <col min="3" max="3" width="24.1333333333333" style="2" customWidth="1"/>
    <col min="4" max="4" width="16.625" style="3" customWidth="1"/>
    <col min="5" max="5" width="9.70833333333333" style="3" customWidth="1"/>
    <col min="6" max="6" width="11.1083333333333" style="4" customWidth="1"/>
    <col min="7" max="7" width="10.375" style="5" customWidth="1"/>
    <col min="8" max="8" width="8.625" style="3" customWidth="1"/>
    <col min="9" max="9" width="10.375" style="3" customWidth="1"/>
    <col min="10" max="10" width="53.225" style="2" customWidth="1"/>
    <col min="11" max="11" width="17.9333333333333" style="2" customWidth="1"/>
    <col min="12" max="12" width="20.875" style="2" customWidth="1"/>
    <col min="13" max="13" width="19.1083333333333" style="2" customWidth="1"/>
    <col min="14" max="14" width="22.4916666666667" style="2" customWidth="1"/>
    <col min="15" max="15" width="9.725" style="3" customWidth="1"/>
    <col min="16" max="16" width="13.4666666666667" style="3" customWidth="1"/>
    <col min="17" max="17" width="12.5" style="3" customWidth="1"/>
    <col min="18" max="16384" width="9" style="1"/>
  </cols>
  <sheetData>
    <row r="1" s="1" customFormat="1" ht="45" customHeight="1" spans="1:17">
      <c r="A1" s="7" t="s">
        <v>0</v>
      </c>
      <c r="B1" s="7"/>
      <c r="C1" s="7"/>
      <c r="D1" s="7"/>
      <c r="E1" s="7"/>
      <c r="F1" s="7"/>
      <c r="G1" s="7"/>
      <c r="H1" s="7"/>
      <c r="I1" s="7"/>
      <c r="J1" s="7"/>
      <c r="K1" s="7"/>
      <c r="L1" s="7"/>
      <c r="M1" s="7"/>
      <c r="N1" s="7"/>
      <c r="O1" s="7"/>
      <c r="P1" s="7"/>
      <c r="Q1" s="7"/>
    </row>
    <row r="2" s="1" customFormat="1" ht="24" customHeight="1" spans="1:17">
      <c r="A2" s="8" t="s">
        <v>1</v>
      </c>
      <c r="B2" s="8" t="s">
        <v>2</v>
      </c>
      <c r="C2" s="8" t="s">
        <v>3</v>
      </c>
      <c r="D2" s="8" t="s">
        <v>4</v>
      </c>
      <c r="E2" s="8" t="s">
        <v>5</v>
      </c>
      <c r="F2" s="8" t="s">
        <v>6</v>
      </c>
      <c r="G2" s="9" t="s">
        <v>7</v>
      </c>
      <c r="H2" s="9"/>
      <c r="I2" s="9"/>
      <c r="J2" s="8" t="s">
        <v>8</v>
      </c>
      <c r="K2" s="8" t="s">
        <v>9</v>
      </c>
      <c r="L2" s="8" t="s">
        <v>10</v>
      </c>
      <c r="M2" s="8" t="s">
        <v>11</v>
      </c>
      <c r="N2" s="8" t="s">
        <v>12</v>
      </c>
      <c r="O2" s="8" t="s">
        <v>13</v>
      </c>
      <c r="P2" s="8" t="s">
        <v>14</v>
      </c>
      <c r="Q2" s="16" t="s">
        <v>15</v>
      </c>
    </row>
    <row r="3" s="1" customFormat="1" ht="25" customHeight="1" spans="1:17">
      <c r="A3" s="10"/>
      <c r="B3" s="10"/>
      <c r="C3" s="10"/>
      <c r="D3" s="10"/>
      <c r="E3" s="10"/>
      <c r="F3" s="10"/>
      <c r="G3" s="9" t="s">
        <v>16</v>
      </c>
      <c r="H3" s="9" t="s">
        <v>17</v>
      </c>
      <c r="I3" s="9" t="s">
        <v>18</v>
      </c>
      <c r="J3" s="10"/>
      <c r="K3" s="10"/>
      <c r="L3" s="10"/>
      <c r="M3" s="10"/>
      <c r="N3" s="10"/>
      <c r="O3" s="10"/>
      <c r="P3" s="10"/>
      <c r="Q3" s="16"/>
    </row>
    <row r="4" s="1" customFormat="1" ht="37" customHeight="1" spans="1:17">
      <c r="A4" s="26" t="s">
        <v>16</v>
      </c>
      <c r="B4" s="26"/>
      <c r="C4" s="26"/>
      <c r="D4" s="26"/>
      <c r="E4" s="26"/>
      <c r="F4" s="26"/>
      <c r="G4" s="14">
        <f t="shared" ref="G4:I4" si="0">G5+G81+G75+G114</f>
        <v>23413</v>
      </c>
      <c r="H4" s="15">
        <f t="shared" si="0"/>
        <v>15487</v>
      </c>
      <c r="I4" s="15">
        <f t="shared" si="0"/>
        <v>7926</v>
      </c>
      <c r="J4" s="26"/>
      <c r="K4" s="26"/>
      <c r="L4" s="26"/>
      <c r="M4" s="26"/>
      <c r="N4" s="26"/>
      <c r="O4" s="26"/>
      <c r="P4" s="26"/>
      <c r="Q4" s="26"/>
    </row>
    <row r="5" s="1" customFormat="1" ht="34.5" customHeight="1" spans="1:17">
      <c r="A5" s="16" t="s">
        <v>19</v>
      </c>
      <c r="C5" s="17" t="s">
        <v>20</v>
      </c>
      <c r="D5" s="18"/>
      <c r="E5" s="18"/>
      <c r="F5" s="18"/>
      <c r="G5" s="14">
        <f>G6+G21+G24+G37+G30+G35+G61</f>
        <v>14243.8262</v>
      </c>
      <c r="H5" s="14">
        <f>H6+H21+H24+H37+H30+H35+H61</f>
        <v>9404.83</v>
      </c>
      <c r="I5" s="14">
        <f>I6+I21+I24+I37+I30+I35+I61</f>
        <v>4838.9962</v>
      </c>
      <c r="J5" s="27"/>
      <c r="K5" s="27"/>
      <c r="L5" s="18"/>
      <c r="M5" s="27"/>
      <c r="N5" s="27"/>
      <c r="O5" s="18"/>
      <c r="P5" s="18"/>
      <c r="Q5" s="28"/>
    </row>
    <row r="6" s="1" customFormat="1" ht="34.5" customHeight="1" spans="1:17">
      <c r="A6" s="16" t="s">
        <v>21</v>
      </c>
      <c r="C6" s="17" t="s">
        <v>22</v>
      </c>
      <c r="D6" s="18"/>
      <c r="E6" s="18"/>
      <c r="F6" s="18"/>
      <c r="G6" s="15">
        <f>SUM(G7:G19)</f>
        <v>5465</v>
      </c>
      <c r="H6" s="15">
        <f>SUM(H7:H19)</f>
        <v>3143</v>
      </c>
      <c r="I6" s="15">
        <f>SUM(I7:I19)</f>
        <v>2322</v>
      </c>
      <c r="J6" s="27"/>
      <c r="K6" s="27"/>
      <c r="L6" s="18"/>
      <c r="M6" s="27"/>
      <c r="N6" s="27"/>
      <c r="O6" s="18"/>
      <c r="P6" s="18"/>
      <c r="Q6" s="23"/>
    </row>
    <row r="7" s="1" customFormat="1" ht="47" customHeight="1" spans="1:17">
      <c r="A7" s="19">
        <f>MAX(A$1:A6)+1</f>
        <v>1</v>
      </c>
      <c r="B7" s="21" t="s">
        <v>23</v>
      </c>
      <c r="C7" s="20" t="s">
        <v>24</v>
      </c>
      <c r="D7" s="21" t="s">
        <v>25</v>
      </c>
      <c r="E7" s="21" t="s">
        <v>26</v>
      </c>
      <c r="F7" s="21" t="s">
        <v>27</v>
      </c>
      <c r="G7" s="22">
        <f>H7+I7</f>
        <v>300</v>
      </c>
      <c r="H7" s="23">
        <v>300</v>
      </c>
      <c r="I7" s="23"/>
      <c r="J7" s="20" t="s">
        <v>28</v>
      </c>
      <c r="K7" s="21" t="s">
        <v>29</v>
      </c>
      <c r="L7" s="19" t="s">
        <v>30</v>
      </c>
      <c r="M7" s="20" t="s">
        <v>31</v>
      </c>
      <c r="N7" s="20" t="s">
        <v>32</v>
      </c>
      <c r="O7" s="21" t="s">
        <v>33</v>
      </c>
      <c r="P7" s="21" t="s">
        <v>25</v>
      </c>
      <c r="Q7" s="23"/>
    </row>
    <row r="8" s="1" customFormat="1" ht="48" customHeight="1" spans="1:17">
      <c r="A8" s="19">
        <f>MAX(A$1:A7)+1</f>
        <v>2</v>
      </c>
      <c r="B8" s="21" t="s">
        <v>23</v>
      </c>
      <c r="C8" s="20" t="s">
        <v>34</v>
      </c>
      <c r="D8" s="21" t="s">
        <v>35</v>
      </c>
      <c r="E8" s="21" t="s">
        <v>26</v>
      </c>
      <c r="F8" s="21" t="s">
        <v>36</v>
      </c>
      <c r="G8" s="22">
        <f t="shared" ref="G8:G20" si="1">H8+I8</f>
        <v>90</v>
      </c>
      <c r="H8" s="23">
        <v>90</v>
      </c>
      <c r="I8" s="23"/>
      <c r="J8" s="20" t="s">
        <v>37</v>
      </c>
      <c r="K8" s="20" t="s">
        <v>38</v>
      </c>
      <c r="L8" s="19" t="s">
        <v>39</v>
      </c>
      <c r="M8" s="20" t="s">
        <v>40</v>
      </c>
      <c r="N8" s="20" t="s">
        <v>41</v>
      </c>
      <c r="O8" s="21" t="s">
        <v>42</v>
      </c>
      <c r="P8" s="21" t="s">
        <v>25</v>
      </c>
      <c r="Q8" s="23"/>
    </row>
    <row r="9" s="1" customFormat="1" ht="52" customHeight="1" spans="1:17">
      <c r="A9" s="19">
        <f>MAX(A$1:A8)+1</f>
        <v>3</v>
      </c>
      <c r="B9" s="21" t="s">
        <v>23</v>
      </c>
      <c r="C9" s="20" t="s">
        <v>43</v>
      </c>
      <c r="D9" s="21" t="s">
        <v>44</v>
      </c>
      <c r="E9" s="21" t="s">
        <v>26</v>
      </c>
      <c r="F9" s="21" t="s">
        <v>45</v>
      </c>
      <c r="G9" s="22">
        <f t="shared" si="1"/>
        <v>50</v>
      </c>
      <c r="H9" s="23">
        <v>50</v>
      </c>
      <c r="I9" s="23"/>
      <c r="J9" s="20" t="s">
        <v>46</v>
      </c>
      <c r="K9" s="20" t="s">
        <v>47</v>
      </c>
      <c r="L9" s="19" t="s">
        <v>39</v>
      </c>
      <c r="M9" s="20" t="s">
        <v>40</v>
      </c>
      <c r="N9" s="20" t="s">
        <v>48</v>
      </c>
      <c r="O9" s="21" t="s">
        <v>33</v>
      </c>
      <c r="P9" s="21" t="s">
        <v>25</v>
      </c>
      <c r="Q9" s="23"/>
    </row>
    <row r="10" s="1" customFormat="1" ht="42" customHeight="1" spans="1:17">
      <c r="A10" s="19">
        <f>MAX(A$1:A9)+1</f>
        <v>4</v>
      </c>
      <c r="B10" s="21" t="s">
        <v>49</v>
      </c>
      <c r="C10" s="20" t="s">
        <v>50</v>
      </c>
      <c r="D10" s="21" t="s">
        <v>25</v>
      </c>
      <c r="E10" s="21" t="s">
        <v>26</v>
      </c>
      <c r="F10" s="21" t="s">
        <v>27</v>
      </c>
      <c r="G10" s="22">
        <f t="shared" si="1"/>
        <v>600</v>
      </c>
      <c r="H10" s="23">
        <v>600</v>
      </c>
      <c r="I10" s="23"/>
      <c r="J10" s="20" t="s">
        <v>51</v>
      </c>
      <c r="K10" s="20" t="s">
        <v>52</v>
      </c>
      <c r="L10" s="19" t="s">
        <v>39</v>
      </c>
      <c r="M10" s="20" t="s">
        <v>53</v>
      </c>
      <c r="N10" s="20" t="s">
        <v>54</v>
      </c>
      <c r="O10" s="21" t="s">
        <v>55</v>
      </c>
      <c r="P10" s="21" t="s">
        <v>25</v>
      </c>
      <c r="Q10" s="23"/>
    </row>
    <row r="11" s="1" customFormat="1" ht="54" customHeight="1" spans="1:17">
      <c r="A11" s="19">
        <f>MAX(A$1:A10)+1</f>
        <v>5</v>
      </c>
      <c r="B11" s="21" t="s">
        <v>49</v>
      </c>
      <c r="C11" s="20" t="s">
        <v>56</v>
      </c>
      <c r="D11" s="21" t="s">
        <v>25</v>
      </c>
      <c r="E11" s="21" t="s">
        <v>26</v>
      </c>
      <c r="F11" s="21" t="s">
        <v>27</v>
      </c>
      <c r="G11" s="22">
        <f t="shared" si="1"/>
        <v>300</v>
      </c>
      <c r="H11" s="23">
        <v>300</v>
      </c>
      <c r="I11" s="23"/>
      <c r="J11" s="20" t="s">
        <v>57</v>
      </c>
      <c r="K11" s="20" t="s">
        <v>58</v>
      </c>
      <c r="L11" s="19" t="s">
        <v>30</v>
      </c>
      <c r="M11" s="20" t="s">
        <v>59</v>
      </c>
      <c r="N11" s="20" t="s">
        <v>60</v>
      </c>
      <c r="O11" s="21" t="s">
        <v>55</v>
      </c>
      <c r="P11" s="21" t="s">
        <v>25</v>
      </c>
      <c r="Q11" s="23"/>
    </row>
    <row r="12" s="1" customFormat="1" ht="47" customHeight="1" spans="1:17">
      <c r="A12" s="19">
        <f>MAX(A$1:A11)+1</f>
        <v>6</v>
      </c>
      <c r="B12" s="21" t="s">
        <v>49</v>
      </c>
      <c r="C12" s="20" t="s">
        <v>61</v>
      </c>
      <c r="D12" s="21" t="s">
        <v>25</v>
      </c>
      <c r="E12" s="21" t="s">
        <v>26</v>
      </c>
      <c r="F12" s="21" t="s">
        <v>62</v>
      </c>
      <c r="G12" s="22">
        <f t="shared" si="1"/>
        <v>10</v>
      </c>
      <c r="H12" s="23">
        <v>10</v>
      </c>
      <c r="I12" s="23"/>
      <c r="J12" s="20" t="s">
        <v>63</v>
      </c>
      <c r="K12" s="20" t="s">
        <v>64</v>
      </c>
      <c r="L12" s="19" t="s">
        <v>30</v>
      </c>
      <c r="M12" s="20" t="s">
        <v>65</v>
      </c>
      <c r="N12" s="20" t="s">
        <v>66</v>
      </c>
      <c r="O12" s="21" t="s">
        <v>55</v>
      </c>
      <c r="P12" s="21" t="s">
        <v>25</v>
      </c>
      <c r="Q12" s="23"/>
    </row>
    <row r="13" s="1" customFormat="1" ht="62" customHeight="1" spans="1:17">
      <c r="A13" s="19">
        <f>MAX(A$1:A12)+1</f>
        <v>7</v>
      </c>
      <c r="B13" s="21" t="s">
        <v>49</v>
      </c>
      <c r="C13" s="20" t="s">
        <v>67</v>
      </c>
      <c r="D13" s="21" t="s">
        <v>68</v>
      </c>
      <c r="E13" s="21" t="s">
        <v>69</v>
      </c>
      <c r="F13" s="21" t="s">
        <v>70</v>
      </c>
      <c r="G13" s="22">
        <f t="shared" si="1"/>
        <v>213</v>
      </c>
      <c r="H13" s="23">
        <v>213</v>
      </c>
      <c r="I13" s="23"/>
      <c r="J13" s="20" t="s">
        <v>71</v>
      </c>
      <c r="K13" s="20" t="s">
        <v>72</v>
      </c>
      <c r="L13" s="19" t="s">
        <v>73</v>
      </c>
      <c r="M13" s="20" t="s">
        <v>74</v>
      </c>
      <c r="N13" s="20" t="s">
        <v>75</v>
      </c>
      <c r="O13" s="21" t="s">
        <v>42</v>
      </c>
      <c r="P13" s="21" t="s">
        <v>25</v>
      </c>
      <c r="Q13" s="21" t="s">
        <v>76</v>
      </c>
    </row>
    <row r="14" s="1" customFormat="1" ht="47" customHeight="1" spans="1:17">
      <c r="A14" s="19">
        <f>MAX(A$1:A13)+1</f>
        <v>8</v>
      </c>
      <c r="B14" s="21" t="s">
        <v>77</v>
      </c>
      <c r="C14" s="20" t="s">
        <v>78</v>
      </c>
      <c r="D14" s="21" t="s">
        <v>79</v>
      </c>
      <c r="E14" s="21" t="s">
        <v>26</v>
      </c>
      <c r="F14" s="21" t="s">
        <v>80</v>
      </c>
      <c r="G14" s="22">
        <f t="shared" si="1"/>
        <v>80</v>
      </c>
      <c r="H14" s="23">
        <v>80</v>
      </c>
      <c r="I14" s="23"/>
      <c r="J14" s="20" t="s">
        <v>81</v>
      </c>
      <c r="K14" s="20" t="s">
        <v>82</v>
      </c>
      <c r="L14" s="19" t="s">
        <v>73</v>
      </c>
      <c r="M14" s="35"/>
      <c r="N14" s="35"/>
      <c r="O14" s="21" t="s">
        <v>33</v>
      </c>
      <c r="P14" s="21" t="s">
        <v>25</v>
      </c>
      <c r="Q14" s="23"/>
    </row>
    <row r="15" s="1" customFormat="1" ht="53" customHeight="1" spans="1:17">
      <c r="A15" s="19">
        <f>MAX(A$1:A14)+1</f>
        <v>9</v>
      </c>
      <c r="B15" s="21" t="s">
        <v>83</v>
      </c>
      <c r="C15" s="20" t="s">
        <v>84</v>
      </c>
      <c r="D15" s="21" t="s">
        <v>25</v>
      </c>
      <c r="E15" s="21" t="s">
        <v>26</v>
      </c>
      <c r="F15" s="21" t="s">
        <v>62</v>
      </c>
      <c r="G15" s="22">
        <f t="shared" si="1"/>
        <v>1200</v>
      </c>
      <c r="H15" s="23">
        <v>1200</v>
      </c>
      <c r="I15" s="23"/>
      <c r="J15" s="20" t="s">
        <v>85</v>
      </c>
      <c r="K15" s="20" t="s">
        <v>86</v>
      </c>
      <c r="L15" s="19" t="s">
        <v>87</v>
      </c>
      <c r="M15" s="20" t="s">
        <v>88</v>
      </c>
      <c r="N15" s="20" t="s">
        <v>89</v>
      </c>
      <c r="O15" s="21" t="s">
        <v>55</v>
      </c>
      <c r="P15" s="21" t="s">
        <v>25</v>
      </c>
      <c r="Q15" s="23"/>
    </row>
    <row r="16" s="1" customFormat="1" ht="56" customHeight="1" spans="1:17">
      <c r="A16" s="19">
        <f>MAX(A$1:A15)+1</f>
        <v>10</v>
      </c>
      <c r="B16" s="21" t="s">
        <v>83</v>
      </c>
      <c r="C16" s="20" t="s">
        <v>90</v>
      </c>
      <c r="D16" s="21" t="s">
        <v>25</v>
      </c>
      <c r="E16" s="21" t="s">
        <v>26</v>
      </c>
      <c r="F16" s="21" t="s">
        <v>62</v>
      </c>
      <c r="G16" s="22">
        <f t="shared" si="1"/>
        <v>300</v>
      </c>
      <c r="H16" s="23">
        <v>300</v>
      </c>
      <c r="I16" s="23"/>
      <c r="J16" s="20" t="s">
        <v>91</v>
      </c>
      <c r="K16" s="20" t="s">
        <v>92</v>
      </c>
      <c r="L16" s="19" t="s">
        <v>93</v>
      </c>
      <c r="M16" s="20" t="s">
        <v>94</v>
      </c>
      <c r="N16" s="20" t="s">
        <v>95</v>
      </c>
      <c r="O16" s="21" t="s">
        <v>55</v>
      </c>
      <c r="P16" s="21" t="s">
        <v>25</v>
      </c>
      <c r="Q16" s="19"/>
    </row>
    <row r="17" s="1" customFormat="1" ht="57" customHeight="1" spans="1:17">
      <c r="A17" s="19">
        <f>MAX(A$1:A16)+1</f>
        <v>11</v>
      </c>
      <c r="B17" s="21" t="s">
        <v>77</v>
      </c>
      <c r="C17" s="20" t="s">
        <v>96</v>
      </c>
      <c r="D17" s="21" t="s">
        <v>25</v>
      </c>
      <c r="E17" s="21" t="s">
        <v>26</v>
      </c>
      <c r="F17" s="21" t="s">
        <v>97</v>
      </c>
      <c r="G17" s="22">
        <f t="shared" si="1"/>
        <v>62</v>
      </c>
      <c r="H17" s="23"/>
      <c r="I17" s="23">
        <v>62</v>
      </c>
      <c r="J17" s="20" t="s">
        <v>98</v>
      </c>
      <c r="K17" s="20" t="s">
        <v>99</v>
      </c>
      <c r="L17" s="19" t="s">
        <v>30</v>
      </c>
      <c r="M17" s="35"/>
      <c r="N17" s="35"/>
      <c r="O17" s="21" t="s">
        <v>55</v>
      </c>
      <c r="P17" s="21" t="s">
        <v>25</v>
      </c>
      <c r="Q17" s="23"/>
    </row>
    <row r="18" s="1" customFormat="1" ht="59" customHeight="1" spans="1:17">
      <c r="A18" s="19">
        <f>MAX(A$1:A17)+1</f>
        <v>12</v>
      </c>
      <c r="B18" s="21" t="s">
        <v>83</v>
      </c>
      <c r="C18" s="20" t="s">
        <v>100</v>
      </c>
      <c r="D18" s="33" t="s">
        <v>101</v>
      </c>
      <c r="E18" s="21" t="s">
        <v>26</v>
      </c>
      <c r="F18" s="21" t="s">
        <v>62</v>
      </c>
      <c r="G18" s="22">
        <f t="shared" si="1"/>
        <v>2000</v>
      </c>
      <c r="H18" s="23"/>
      <c r="I18" s="23">
        <v>2000</v>
      </c>
      <c r="J18" s="20" t="s">
        <v>102</v>
      </c>
      <c r="K18" s="20" t="s">
        <v>82</v>
      </c>
      <c r="L18" s="19" t="s">
        <v>93</v>
      </c>
      <c r="M18" s="20" t="s">
        <v>103</v>
      </c>
      <c r="N18" s="20" t="s">
        <v>104</v>
      </c>
      <c r="O18" s="21" t="s">
        <v>33</v>
      </c>
      <c r="P18" s="21" t="s">
        <v>25</v>
      </c>
      <c r="Q18" s="19"/>
    </row>
    <row r="19" s="1" customFormat="1" ht="63" customHeight="1" spans="1:17">
      <c r="A19" s="19">
        <f>MAX(A$1:A18)+1</f>
        <v>13</v>
      </c>
      <c r="B19" s="21"/>
      <c r="C19" s="20" t="s">
        <v>105</v>
      </c>
      <c r="D19" s="21" t="s">
        <v>79</v>
      </c>
      <c r="E19" s="21" t="s">
        <v>69</v>
      </c>
      <c r="F19" s="21" t="s">
        <v>106</v>
      </c>
      <c r="G19" s="22">
        <f t="shared" si="1"/>
        <v>260</v>
      </c>
      <c r="H19" s="23"/>
      <c r="I19" s="23">
        <v>260</v>
      </c>
      <c r="J19" s="36" t="s">
        <v>107</v>
      </c>
      <c r="K19" s="20" t="s">
        <v>108</v>
      </c>
      <c r="L19" s="19" t="s">
        <v>93</v>
      </c>
      <c r="M19" s="20" t="s">
        <v>109</v>
      </c>
      <c r="N19" s="20" t="s">
        <v>110</v>
      </c>
      <c r="O19" s="21" t="s">
        <v>111</v>
      </c>
      <c r="P19" s="21" t="s">
        <v>25</v>
      </c>
      <c r="Q19" s="19"/>
    </row>
    <row r="20" s="1" customFormat="1" ht="54" spans="1:17">
      <c r="A20" s="19">
        <v>14</v>
      </c>
      <c r="B20" s="34"/>
      <c r="C20" s="20" t="s">
        <v>112</v>
      </c>
      <c r="D20" s="21" t="s">
        <v>113</v>
      </c>
      <c r="E20" s="21" t="s">
        <v>26</v>
      </c>
      <c r="F20" s="21" t="s">
        <v>62</v>
      </c>
      <c r="G20" s="22">
        <f t="shared" si="1"/>
        <v>100</v>
      </c>
      <c r="H20" s="23"/>
      <c r="I20" s="23">
        <v>100</v>
      </c>
      <c r="J20" s="20" t="s">
        <v>114</v>
      </c>
      <c r="K20" s="20" t="s">
        <v>115</v>
      </c>
      <c r="L20" s="19" t="s">
        <v>93</v>
      </c>
      <c r="M20" s="20" t="s">
        <v>116</v>
      </c>
      <c r="N20" s="20" t="s">
        <v>117</v>
      </c>
      <c r="O20" s="21" t="s">
        <v>33</v>
      </c>
      <c r="P20" s="21" t="s">
        <v>25</v>
      </c>
      <c r="Q20" s="19"/>
    </row>
    <row r="21" s="1" customFormat="1" ht="34.5" customHeight="1" spans="1:17">
      <c r="A21" s="16" t="s">
        <v>118</v>
      </c>
      <c r="C21" s="17" t="s">
        <v>119</v>
      </c>
      <c r="D21" s="18"/>
      <c r="E21" s="18"/>
      <c r="F21" s="18"/>
      <c r="G21" s="15">
        <f>SUM(G22:G23)</f>
        <v>408</v>
      </c>
      <c r="H21" s="15">
        <f>SUM(H22:H23)</f>
        <v>300</v>
      </c>
      <c r="I21" s="15">
        <f>SUM(I22:I23)</f>
        <v>108</v>
      </c>
      <c r="J21" s="27"/>
      <c r="K21" s="27"/>
      <c r="L21" s="18"/>
      <c r="M21" s="27"/>
      <c r="N21" s="27"/>
      <c r="O21" s="18"/>
      <c r="P21" s="18"/>
      <c r="Q21" s="23"/>
    </row>
    <row r="22" s="1" customFormat="1" ht="51" customHeight="1" spans="1:17">
      <c r="A22" s="19">
        <f>MAX(A$1:A21)+1</f>
        <v>15</v>
      </c>
      <c r="B22" s="33" t="s">
        <v>120</v>
      </c>
      <c r="C22" s="20" t="s">
        <v>121</v>
      </c>
      <c r="D22" s="21" t="s">
        <v>122</v>
      </c>
      <c r="E22" s="21" t="s">
        <v>69</v>
      </c>
      <c r="F22" s="21" t="s">
        <v>123</v>
      </c>
      <c r="G22" s="22">
        <f>H22+I22</f>
        <v>108</v>
      </c>
      <c r="H22" s="22"/>
      <c r="I22" s="22">
        <v>108</v>
      </c>
      <c r="J22" s="36" t="s">
        <v>124</v>
      </c>
      <c r="K22" s="20" t="s">
        <v>82</v>
      </c>
      <c r="L22" s="19" t="s">
        <v>39</v>
      </c>
      <c r="M22" s="20" t="s">
        <v>125</v>
      </c>
      <c r="N22" s="20" t="s">
        <v>126</v>
      </c>
      <c r="O22" s="21" t="s">
        <v>42</v>
      </c>
      <c r="P22" s="21" t="s">
        <v>127</v>
      </c>
      <c r="Q22" s="19"/>
    </row>
    <row r="23" s="1" customFormat="1" ht="52" customHeight="1" spans="1:17">
      <c r="A23" s="19">
        <f>MAX(A$1:A22)+1</f>
        <v>16</v>
      </c>
      <c r="B23" s="21" t="s">
        <v>119</v>
      </c>
      <c r="C23" s="24" t="s">
        <v>128</v>
      </c>
      <c r="D23" s="21" t="s">
        <v>127</v>
      </c>
      <c r="E23" s="21" t="s">
        <v>26</v>
      </c>
      <c r="F23" s="21" t="s">
        <v>62</v>
      </c>
      <c r="G23" s="22">
        <f>H23+I23</f>
        <v>300</v>
      </c>
      <c r="H23" s="23">
        <v>300</v>
      </c>
      <c r="I23" s="22"/>
      <c r="J23" s="20" t="s">
        <v>129</v>
      </c>
      <c r="K23" s="20" t="s">
        <v>130</v>
      </c>
      <c r="L23" s="19" t="s">
        <v>93</v>
      </c>
      <c r="M23" s="20" t="s">
        <v>131</v>
      </c>
      <c r="N23" s="20" t="s">
        <v>132</v>
      </c>
      <c r="O23" s="21" t="s">
        <v>55</v>
      </c>
      <c r="P23" s="21" t="s">
        <v>127</v>
      </c>
      <c r="Q23" s="23"/>
    </row>
    <row r="24" s="1" customFormat="1" ht="34.5" customHeight="1" spans="1:17">
      <c r="A24" s="16" t="s">
        <v>133</v>
      </c>
      <c r="C24" s="17" t="s">
        <v>134</v>
      </c>
      <c r="D24" s="18"/>
      <c r="E24" s="18"/>
      <c r="F24" s="18"/>
      <c r="G24" s="15">
        <f>SUM(G25:G29)</f>
        <v>1042</v>
      </c>
      <c r="H24" s="15">
        <f>SUM(H25:H29)</f>
        <v>1042</v>
      </c>
      <c r="I24" s="15">
        <f>SUM(I25:I29)</f>
        <v>0</v>
      </c>
      <c r="J24" s="27"/>
      <c r="K24" s="27"/>
      <c r="L24" s="18"/>
      <c r="M24" s="27"/>
      <c r="N24" s="27"/>
      <c r="O24" s="18"/>
      <c r="P24" s="18"/>
      <c r="Q24" s="23"/>
    </row>
    <row r="25" s="1" customFormat="1" ht="60" customHeight="1" spans="1:17">
      <c r="A25" s="19">
        <f>MAX(A$1:A24)+1</f>
        <v>17</v>
      </c>
      <c r="B25" s="21" t="s">
        <v>134</v>
      </c>
      <c r="C25" s="20" t="s">
        <v>135</v>
      </c>
      <c r="D25" s="21" t="s">
        <v>136</v>
      </c>
      <c r="E25" s="21" t="s">
        <v>26</v>
      </c>
      <c r="F25" s="21" t="s">
        <v>137</v>
      </c>
      <c r="G25" s="22">
        <f>H25+I25</f>
        <v>100</v>
      </c>
      <c r="H25" s="23">
        <v>100</v>
      </c>
      <c r="I25" s="23"/>
      <c r="J25" s="20" t="s">
        <v>138</v>
      </c>
      <c r="K25" s="20" t="s">
        <v>139</v>
      </c>
      <c r="L25" s="22" t="s">
        <v>30</v>
      </c>
      <c r="M25" s="20" t="s">
        <v>140</v>
      </c>
      <c r="N25" s="20" t="s">
        <v>141</v>
      </c>
      <c r="O25" s="21" t="s">
        <v>55</v>
      </c>
      <c r="P25" s="29" t="s">
        <v>136</v>
      </c>
      <c r="Q25" s="19"/>
    </row>
    <row r="26" s="1" customFormat="1" ht="59" customHeight="1" spans="1:17">
      <c r="A26" s="19">
        <f>MAX(A$1:A25)+1</f>
        <v>18</v>
      </c>
      <c r="B26" s="21" t="s">
        <v>134</v>
      </c>
      <c r="C26" s="20" t="s">
        <v>142</v>
      </c>
      <c r="D26" s="21" t="s">
        <v>143</v>
      </c>
      <c r="E26" s="21" t="s">
        <v>26</v>
      </c>
      <c r="F26" s="21" t="s">
        <v>144</v>
      </c>
      <c r="G26" s="22">
        <f>H26+I26</f>
        <v>104</v>
      </c>
      <c r="H26" s="23">
        <v>104</v>
      </c>
      <c r="I26" s="23"/>
      <c r="J26" s="20" t="s">
        <v>145</v>
      </c>
      <c r="K26" s="20" t="s">
        <v>146</v>
      </c>
      <c r="L26" s="22" t="s">
        <v>30</v>
      </c>
      <c r="M26" s="20" t="s">
        <v>147</v>
      </c>
      <c r="N26" s="20" t="s">
        <v>148</v>
      </c>
      <c r="O26" s="21" t="s">
        <v>33</v>
      </c>
      <c r="P26" s="29" t="s">
        <v>136</v>
      </c>
      <c r="Q26" s="19"/>
    </row>
    <row r="27" s="1" customFormat="1" ht="51" customHeight="1" spans="1:17">
      <c r="A27" s="19">
        <f>MAX(A$1:A26)+1</f>
        <v>19</v>
      </c>
      <c r="B27" s="21" t="s">
        <v>134</v>
      </c>
      <c r="C27" s="20" t="s">
        <v>149</v>
      </c>
      <c r="D27" s="21" t="s">
        <v>150</v>
      </c>
      <c r="E27" s="21" t="s">
        <v>26</v>
      </c>
      <c r="F27" s="21" t="s">
        <v>151</v>
      </c>
      <c r="G27" s="22">
        <f>H27+I27</f>
        <v>500</v>
      </c>
      <c r="H27" s="23">
        <v>500</v>
      </c>
      <c r="I27" s="23"/>
      <c r="J27" s="20" t="s">
        <v>152</v>
      </c>
      <c r="K27" s="20" t="s">
        <v>108</v>
      </c>
      <c r="L27" s="22" t="s">
        <v>30</v>
      </c>
      <c r="M27" s="20" t="s">
        <v>153</v>
      </c>
      <c r="N27" s="20" t="s">
        <v>154</v>
      </c>
      <c r="O27" s="21" t="s">
        <v>111</v>
      </c>
      <c r="P27" s="29" t="s">
        <v>136</v>
      </c>
      <c r="Q27" s="19"/>
    </row>
    <row r="28" s="1" customFormat="1" ht="44" customHeight="1" spans="1:17">
      <c r="A28" s="19">
        <f>MAX(A$1:A27)+1</f>
        <v>20</v>
      </c>
      <c r="B28" s="21" t="s">
        <v>120</v>
      </c>
      <c r="C28" s="20" t="s">
        <v>155</v>
      </c>
      <c r="D28" s="21" t="s">
        <v>79</v>
      </c>
      <c r="E28" s="21" t="s">
        <v>69</v>
      </c>
      <c r="F28" s="21" t="s">
        <v>156</v>
      </c>
      <c r="G28" s="22">
        <f>H28+I28</f>
        <v>210</v>
      </c>
      <c r="H28" s="22">
        <v>210</v>
      </c>
      <c r="I28" s="22"/>
      <c r="J28" s="36" t="s">
        <v>157</v>
      </c>
      <c r="K28" s="20"/>
      <c r="L28" s="19" t="s">
        <v>39</v>
      </c>
      <c r="M28" s="20"/>
      <c r="N28" s="20"/>
      <c r="O28" s="21" t="s">
        <v>111</v>
      </c>
      <c r="P28" s="21" t="s">
        <v>136</v>
      </c>
      <c r="Q28" s="19"/>
    </row>
    <row r="29" s="1" customFormat="1" ht="56" customHeight="1" spans="1:17">
      <c r="A29" s="19">
        <f>MAX(A$1:A28)+1</f>
        <v>21</v>
      </c>
      <c r="B29" s="21" t="s">
        <v>158</v>
      </c>
      <c r="C29" s="20" t="s">
        <v>159</v>
      </c>
      <c r="D29" s="21" t="s">
        <v>136</v>
      </c>
      <c r="E29" s="21" t="s">
        <v>26</v>
      </c>
      <c r="F29" s="21" t="s">
        <v>160</v>
      </c>
      <c r="G29" s="22">
        <f>H29+I29</f>
        <v>128</v>
      </c>
      <c r="H29" s="23">
        <v>128</v>
      </c>
      <c r="I29" s="23"/>
      <c r="J29" s="20" t="s">
        <v>161</v>
      </c>
      <c r="K29" s="20" t="s">
        <v>162</v>
      </c>
      <c r="L29" s="22" t="s">
        <v>93</v>
      </c>
      <c r="M29" s="20" t="s">
        <v>163</v>
      </c>
      <c r="N29" s="20" t="s">
        <v>164</v>
      </c>
      <c r="O29" s="21" t="s">
        <v>33</v>
      </c>
      <c r="P29" s="29" t="s">
        <v>136</v>
      </c>
      <c r="Q29" s="19"/>
    </row>
    <row r="30" s="1" customFormat="1" ht="34.5" customHeight="1" spans="1:17">
      <c r="A30" s="16" t="s">
        <v>165</v>
      </c>
      <c r="C30" s="17" t="s">
        <v>166</v>
      </c>
      <c r="D30" s="18"/>
      <c r="E30" s="18"/>
      <c r="F30" s="18"/>
      <c r="G30" s="15">
        <f>SUM(G31:G34)</f>
        <v>980</v>
      </c>
      <c r="H30" s="15">
        <f>SUM(H31:H34)</f>
        <v>800</v>
      </c>
      <c r="I30" s="15">
        <f>SUM(I31:I34)</f>
        <v>180</v>
      </c>
      <c r="J30" s="27"/>
      <c r="K30" s="27"/>
      <c r="L30" s="18"/>
      <c r="M30" s="27"/>
      <c r="N30" s="27"/>
      <c r="O30" s="18"/>
      <c r="P30" s="18"/>
      <c r="Q30" s="23"/>
    </row>
    <row r="31" s="1" customFormat="1" ht="73" customHeight="1" spans="1:17">
      <c r="A31" s="19">
        <f>MAX(A$1:A30)+1</f>
        <v>22</v>
      </c>
      <c r="B31" s="21" t="s">
        <v>166</v>
      </c>
      <c r="C31" s="20" t="s">
        <v>167</v>
      </c>
      <c r="D31" s="21" t="s">
        <v>168</v>
      </c>
      <c r="E31" s="21" t="s">
        <v>26</v>
      </c>
      <c r="F31" s="21" t="s">
        <v>169</v>
      </c>
      <c r="G31" s="22">
        <f>H31+I31</f>
        <v>100</v>
      </c>
      <c r="H31" s="23">
        <v>100</v>
      </c>
      <c r="I31" s="23"/>
      <c r="J31" s="20" t="s">
        <v>170</v>
      </c>
      <c r="K31" s="21" t="s">
        <v>171</v>
      </c>
      <c r="L31" s="22" t="s">
        <v>39</v>
      </c>
      <c r="M31" s="20" t="s">
        <v>172</v>
      </c>
      <c r="N31" s="20" t="s">
        <v>173</v>
      </c>
      <c r="O31" s="21" t="s">
        <v>111</v>
      </c>
      <c r="P31" s="29" t="s">
        <v>25</v>
      </c>
      <c r="Q31" s="19"/>
    </row>
    <row r="32" s="1" customFormat="1" ht="59" customHeight="1" spans="1:17">
      <c r="A32" s="19">
        <f>MAX(A$1:A31)+1</f>
        <v>23</v>
      </c>
      <c r="B32" s="21" t="s">
        <v>166</v>
      </c>
      <c r="C32" s="20" t="s">
        <v>174</v>
      </c>
      <c r="D32" s="21" t="s">
        <v>150</v>
      </c>
      <c r="E32" s="21" t="s">
        <v>175</v>
      </c>
      <c r="F32" s="21" t="s">
        <v>176</v>
      </c>
      <c r="G32" s="22">
        <f>H32+I32</f>
        <v>300</v>
      </c>
      <c r="H32" s="23">
        <v>300</v>
      </c>
      <c r="I32" s="23"/>
      <c r="J32" s="20" t="s">
        <v>177</v>
      </c>
      <c r="K32" s="21" t="s">
        <v>171</v>
      </c>
      <c r="L32" s="22" t="s">
        <v>93</v>
      </c>
      <c r="M32" s="20" t="s">
        <v>178</v>
      </c>
      <c r="N32" s="20" t="s">
        <v>179</v>
      </c>
      <c r="O32" s="21" t="s">
        <v>42</v>
      </c>
      <c r="P32" s="29" t="s">
        <v>25</v>
      </c>
      <c r="Q32" s="19"/>
    </row>
    <row r="33" s="1" customFormat="1" ht="60" customHeight="1" spans="1:17">
      <c r="A33" s="19">
        <f>MAX(A$1:A32)+1</f>
        <v>24</v>
      </c>
      <c r="B33" s="21" t="s">
        <v>166</v>
      </c>
      <c r="C33" s="20" t="s">
        <v>180</v>
      </c>
      <c r="D33" s="21" t="s">
        <v>35</v>
      </c>
      <c r="E33" s="21" t="s">
        <v>26</v>
      </c>
      <c r="F33" s="21" t="s">
        <v>181</v>
      </c>
      <c r="G33" s="22">
        <f>H33+I33</f>
        <v>400</v>
      </c>
      <c r="H33" s="22">
        <v>400</v>
      </c>
      <c r="I33" s="22"/>
      <c r="J33" s="20" t="s">
        <v>182</v>
      </c>
      <c r="K33" s="21" t="s">
        <v>171</v>
      </c>
      <c r="L33" s="19" t="s">
        <v>39</v>
      </c>
      <c r="M33" s="20" t="s">
        <v>183</v>
      </c>
      <c r="N33" s="20" t="s">
        <v>184</v>
      </c>
      <c r="O33" s="21" t="s">
        <v>42</v>
      </c>
      <c r="P33" s="21" t="s">
        <v>25</v>
      </c>
      <c r="Q33" s="23"/>
    </row>
    <row r="34" s="1" customFormat="1" ht="71" customHeight="1" spans="1:17">
      <c r="A34" s="19">
        <f>MAX(A$1:A33)+1</f>
        <v>25</v>
      </c>
      <c r="B34" s="21" t="s">
        <v>166</v>
      </c>
      <c r="C34" s="20" t="s">
        <v>185</v>
      </c>
      <c r="D34" s="33" t="s">
        <v>186</v>
      </c>
      <c r="E34" s="21" t="s">
        <v>26</v>
      </c>
      <c r="F34" s="21" t="s">
        <v>187</v>
      </c>
      <c r="G34" s="22">
        <f>H34+I34</f>
        <v>180</v>
      </c>
      <c r="H34" s="23"/>
      <c r="I34" s="23">
        <v>180</v>
      </c>
      <c r="J34" s="20" t="s">
        <v>188</v>
      </c>
      <c r="K34" s="21" t="s">
        <v>189</v>
      </c>
      <c r="L34" s="22" t="s">
        <v>190</v>
      </c>
      <c r="M34" s="20" t="s">
        <v>191</v>
      </c>
      <c r="N34" s="20" t="s">
        <v>192</v>
      </c>
      <c r="O34" s="21" t="s">
        <v>42</v>
      </c>
      <c r="P34" s="29" t="s">
        <v>25</v>
      </c>
      <c r="Q34" s="19"/>
    </row>
    <row r="35" s="1" customFormat="1" ht="34.5" customHeight="1" spans="1:17">
      <c r="A35" s="16" t="s">
        <v>193</v>
      </c>
      <c r="C35" s="17" t="s">
        <v>194</v>
      </c>
      <c r="D35" s="18"/>
      <c r="E35" s="18"/>
      <c r="F35" s="18"/>
      <c r="G35" s="15">
        <f>SUM(G36:G36)</f>
        <v>1050</v>
      </c>
      <c r="H35" s="15">
        <f>SUM(H36:H36)</f>
        <v>494.83</v>
      </c>
      <c r="I35" s="15">
        <f>SUM(I36:I36)</f>
        <v>555.17</v>
      </c>
      <c r="J35" s="27"/>
      <c r="K35" s="27"/>
      <c r="L35" s="18"/>
      <c r="M35" s="27"/>
      <c r="N35" s="27"/>
      <c r="O35" s="18"/>
      <c r="P35" s="18"/>
      <c r="Q35" s="23"/>
    </row>
    <row r="36" s="1" customFormat="1" ht="47" customHeight="1" spans="1:17">
      <c r="A36" s="19">
        <f>MAX(A$1:A35)+1</f>
        <v>26</v>
      </c>
      <c r="B36" s="29" t="s">
        <v>194</v>
      </c>
      <c r="C36" s="20" t="s">
        <v>195</v>
      </c>
      <c r="D36" s="21" t="s">
        <v>25</v>
      </c>
      <c r="E36" s="21" t="s">
        <v>26</v>
      </c>
      <c r="F36" s="21" t="s">
        <v>62</v>
      </c>
      <c r="G36" s="22">
        <f>H36+I36</f>
        <v>1050</v>
      </c>
      <c r="H36" s="23">
        <v>494.83</v>
      </c>
      <c r="I36" s="23">
        <v>555.17</v>
      </c>
      <c r="J36" s="20" t="s">
        <v>196</v>
      </c>
      <c r="K36" s="20" t="s">
        <v>197</v>
      </c>
      <c r="L36" s="19" t="s">
        <v>93</v>
      </c>
      <c r="M36" s="20" t="s">
        <v>198</v>
      </c>
      <c r="N36" s="20" t="s">
        <v>199</v>
      </c>
      <c r="O36" s="21" t="s">
        <v>55</v>
      </c>
      <c r="P36" s="21" t="s">
        <v>25</v>
      </c>
      <c r="Q36" s="23"/>
    </row>
    <row r="37" s="1" customFormat="1" ht="34.5" customHeight="1" spans="1:17">
      <c r="A37" s="16" t="s">
        <v>200</v>
      </c>
      <c r="C37" s="17" t="s">
        <v>201</v>
      </c>
      <c r="D37" s="18"/>
      <c r="E37" s="18"/>
      <c r="F37" s="18"/>
      <c r="G37" s="15">
        <f>SUM(G38:G60)</f>
        <v>3558.8262</v>
      </c>
      <c r="H37" s="15">
        <f>SUM(H38:H60)</f>
        <v>2825</v>
      </c>
      <c r="I37" s="15">
        <f>SUM(I38:I60)</f>
        <v>733.8262</v>
      </c>
      <c r="J37" s="27"/>
      <c r="K37" s="27"/>
      <c r="L37" s="18"/>
      <c r="M37" s="27"/>
      <c r="N37" s="27"/>
      <c r="O37" s="18"/>
      <c r="P37" s="18"/>
      <c r="Q37" s="23"/>
    </row>
    <row r="38" s="1" customFormat="1" ht="57" customHeight="1" spans="1:17">
      <c r="A38" s="19">
        <f>MAX(A$1:A37)+1</f>
        <v>27</v>
      </c>
      <c r="B38" s="21" t="s">
        <v>201</v>
      </c>
      <c r="C38" s="20" t="s">
        <v>202</v>
      </c>
      <c r="D38" s="21" t="s">
        <v>203</v>
      </c>
      <c r="E38" s="25" t="s">
        <v>26</v>
      </c>
      <c r="F38" s="21" t="s">
        <v>204</v>
      </c>
      <c r="G38" s="22">
        <f>H38+I38</f>
        <v>100</v>
      </c>
      <c r="H38" s="22">
        <v>100</v>
      </c>
      <c r="I38" s="22"/>
      <c r="J38" s="20" t="s">
        <v>205</v>
      </c>
      <c r="K38" s="20" t="s">
        <v>206</v>
      </c>
      <c r="L38" s="19" t="s">
        <v>207</v>
      </c>
      <c r="M38" s="20" t="s">
        <v>208</v>
      </c>
      <c r="N38" s="20" t="s">
        <v>209</v>
      </c>
      <c r="O38" s="21" t="s">
        <v>33</v>
      </c>
      <c r="P38" s="33" t="s">
        <v>210</v>
      </c>
      <c r="Q38" s="19"/>
    </row>
    <row r="39" s="1" customFormat="1" ht="70" customHeight="1" spans="1:17">
      <c r="A39" s="19">
        <f>MAX(A$1:A38)+1</f>
        <v>28</v>
      </c>
      <c r="B39" s="21" t="s">
        <v>201</v>
      </c>
      <c r="C39" s="20" t="s">
        <v>211</v>
      </c>
      <c r="D39" s="21" t="s">
        <v>212</v>
      </c>
      <c r="E39" s="25" t="s">
        <v>26</v>
      </c>
      <c r="F39" s="21" t="s">
        <v>213</v>
      </c>
      <c r="G39" s="22">
        <f>H39+I39</f>
        <v>500</v>
      </c>
      <c r="H39" s="22">
        <v>500</v>
      </c>
      <c r="I39" s="22"/>
      <c r="J39" s="20" t="s">
        <v>214</v>
      </c>
      <c r="K39" s="20" t="s">
        <v>215</v>
      </c>
      <c r="L39" s="19" t="s">
        <v>190</v>
      </c>
      <c r="M39" s="20" t="s">
        <v>216</v>
      </c>
      <c r="N39" s="20" t="s">
        <v>217</v>
      </c>
      <c r="O39" s="21" t="s">
        <v>33</v>
      </c>
      <c r="P39" s="21" t="s">
        <v>218</v>
      </c>
      <c r="Q39" s="23"/>
    </row>
    <row r="40" s="1" customFormat="1" ht="62" customHeight="1" spans="1:17">
      <c r="A40" s="19">
        <f>MAX(A$1:A39)+1</f>
        <v>29</v>
      </c>
      <c r="B40" s="21" t="s">
        <v>201</v>
      </c>
      <c r="C40" s="20" t="s">
        <v>219</v>
      </c>
      <c r="D40" s="21" t="s">
        <v>220</v>
      </c>
      <c r="E40" s="21" t="s">
        <v>26</v>
      </c>
      <c r="F40" s="21" t="s">
        <v>221</v>
      </c>
      <c r="G40" s="22">
        <f>H40+I40</f>
        <v>350</v>
      </c>
      <c r="H40" s="23">
        <v>350</v>
      </c>
      <c r="I40" s="23"/>
      <c r="J40" s="20" t="s">
        <v>222</v>
      </c>
      <c r="K40" s="20" t="s">
        <v>223</v>
      </c>
      <c r="L40" s="19" t="s">
        <v>30</v>
      </c>
      <c r="M40" s="20" t="s">
        <v>224</v>
      </c>
      <c r="N40" s="20" t="s">
        <v>225</v>
      </c>
      <c r="O40" s="21" t="s">
        <v>42</v>
      </c>
      <c r="P40" s="21" t="s">
        <v>25</v>
      </c>
      <c r="Q40" s="23"/>
    </row>
    <row r="41" s="1" customFormat="1" ht="54" customHeight="1" spans="1:17">
      <c r="A41" s="19">
        <f>MAX(A$1:A40)+1</f>
        <v>30</v>
      </c>
      <c r="B41" s="21" t="s">
        <v>201</v>
      </c>
      <c r="C41" s="20" t="s">
        <v>226</v>
      </c>
      <c r="D41" s="21" t="s">
        <v>220</v>
      </c>
      <c r="E41" s="21" t="s">
        <v>26</v>
      </c>
      <c r="F41" s="21" t="s">
        <v>221</v>
      </c>
      <c r="G41" s="22">
        <f>H41+I41</f>
        <v>100</v>
      </c>
      <c r="H41" s="23">
        <v>100</v>
      </c>
      <c r="I41" s="23"/>
      <c r="J41" s="20" t="s">
        <v>227</v>
      </c>
      <c r="K41" s="20" t="s">
        <v>228</v>
      </c>
      <c r="L41" s="22" t="s">
        <v>229</v>
      </c>
      <c r="M41" s="20" t="s">
        <v>230</v>
      </c>
      <c r="N41" s="20" t="s">
        <v>231</v>
      </c>
      <c r="O41" s="21" t="s">
        <v>33</v>
      </c>
      <c r="P41" s="21" t="s">
        <v>232</v>
      </c>
      <c r="Q41" s="19"/>
    </row>
    <row r="42" s="1" customFormat="1" ht="49" customHeight="1" spans="1:17">
      <c r="A42" s="19">
        <f>MAX(A$1:A41)+1</f>
        <v>31</v>
      </c>
      <c r="B42" s="21" t="s">
        <v>201</v>
      </c>
      <c r="C42" s="20" t="s">
        <v>233</v>
      </c>
      <c r="D42" s="21" t="s">
        <v>220</v>
      </c>
      <c r="E42" s="21" t="s">
        <v>26</v>
      </c>
      <c r="F42" s="21" t="s">
        <v>221</v>
      </c>
      <c r="G42" s="22">
        <f>H42+I42</f>
        <v>80</v>
      </c>
      <c r="H42" s="22">
        <v>80</v>
      </c>
      <c r="I42" s="22"/>
      <c r="J42" s="20" t="s">
        <v>234</v>
      </c>
      <c r="K42" s="20" t="s">
        <v>235</v>
      </c>
      <c r="L42" s="19" t="s">
        <v>39</v>
      </c>
      <c r="M42" s="20" t="s">
        <v>236</v>
      </c>
      <c r="N42" s="20" t="s">
        <v>237</v>
      </c>
      <c r="O42" s="21" t="s">
        <v>33</v>
      </c>
      <c r="P42" s="21" t="s">
        <v>210</v>
      </c>
      <c r="Q42" s="19"/>
    </row>
    <row r="43" s="1" customFormat="1" ht="64" customHeight="1" spans="1:17">
      <c r="A43" s="19">
        <f>MAX(A$1:A42)+1</f>
        <v>32</v>
      </c>
      <c r="B43" s="21"/>
      <c r="C43" s="20" t="s">
        <v>238</v>
      </c>
      <c r="D43" s="21" t="s">
        <v>220</v>
      </c>
      <c r="E43" s="25" t="s">
        <v>26</v>
      </c>
      <c r="F43" s="21" t="s">
        <v>239</v>
      </c>
      <c r="G43" s="22">
        <v>100</v>
      </c>
      <c r="H43" s="22">
        <v>100</v>
      </c>
      <c r="I43" s="22"/>
      <c r="J43" s="20" t="s">
        <v>240</v>
      </c>
      <c r="K43" s="20" t="s">
        <v>241</v>
      </c>
      <c r="L43" s="19" t="s">
        <v>39</v>
      </c>
      <c r="M43" s="20" t="s">
        <v>242</v>
      </c>
      <c r="N43" s="20" t="s">
        <v>243</v>
      </c>
      <c r="O43" s="21" t="s">
        <v>33</v>
      </c>
      <c r="P43" s="21" t="s">
        <v>232</v>
      </c>
      <c r="Q43" s="19"/>
    </row>
    <row r="44" s="1" customFormat="1" ht="45" customHeight="1" spans="1:17">
      <c r="A44" s="19">
        <f>MAX(A$1:A43)+1</f>
        <v>33</v>
      </c>
      <c r="B44" s="21" t="s">
        <v>83</v>
      </c>
      <c r="C44" s="20" t="s">
        <v>244</v>
      </c>
      <c r="D44" s="21" t="s">
        <v>220</v>
      </c>
      <c r="E44" s="21" t="s">
        <v>26</v>
      </c>
      <c r="F44" s="21" t="s">
        <v>221</v>
      </c>
      <c r="G44" s="22">
        <f>H44+I44</f>
        <v>300</v>
      </c>
      <c r="H44" s="23"/>
      <c r="I44" s="23">
        <v>300</v>
      </c>
      <c r="J44" s="20" t="s">
        <v>245</v>
      </c>
      <c r="K44" s="20" t="s">
        <v>82</v>
      </c>
      <c r="L44" s="19" t="s">
        <v>39</v>
      </c>
      <c r="M44" s="20" t="s">
        <v>246</v>
      </c>
      <c r="N44" s="20" t="s">
        <v>104</v>
      </c>
      <c r="O44" s="21" t="s">
        <v>33</v>
      </c>
      <c r="P44" s="21" t="s">
        <v>25</v>
      </c>
      <c r="Q44" s="21" t="s">
        <v>76</v>
      </c>
    </row>
    <row r="45" s="1" customFormat="1" ht="34.5" customHeight="1" spans="1:17">
      <c r="A45" s="19">
        <f>MAX(A$1:A44)+1</f>
        <v>34</v>
      </c>
      <c r="B45" s="21" t="s">
        <v>120</v>
      </c>
      <c r="C45" s="20" t="s">
        <v>247</v>
      </c>
      <c r="D45" s="21" t="s">
        <v>220</v>
      </c>
      <c r="E45" s="21" t="s">
        <v>69</v>
      </c>
      <c r="F45" s="21" t="s">
        <v>221</v>
      </c>
      <c r="G45" s="22">
        <v>49.4</v>
      </c>
      <c r="H45" s="22"/>
      <c r="I45" s="22">
        <v>49.4</v>
      </c>
      <c r="J45" s="36" t="s">
        <v>248</v>
      </c>
      <c r="K45" s="20"/>
      <c r="L45" s="19" t="s">
        <v>39</v>
      </c>
      <c r="M45" s="20"/>
      <c r="N45" s="20"/>
      <c r="O45" s="21" t="s">
        <v>42</v>
      </c>
      <c r="P45" s="21" t="s">
        <v>25</v>
      </c>
      <c r="Q45" s="19"/>
    </row>
    <row r="46" s="1" customFormat="1" ht="34.5" customHeight="1" spans="1:17">
      <c r="A46" s="19">
        <f>MAX(A$1:A45)+1</f>
        <v>35</v>
      </c>
      <c r="B46" s="21" t="s">
        <v>120</v>
      </c>
      <c r="C46" s="20" t="s">
        <v>249</v>
      </c>
      <c r="D46" s="21" t="s">
        <v>220</v>
      </c>
      <c r="E46" s="21" t="s">
        <v>69</v>
      </c>
      <c r="F46" s="21" t="s">
        <v>221</v>
      </c>
      <c r="G46" s="22">
        <v>23.655</v>
      </c>
      <c r="H46" s="22"/>
      <c r="I46" s="22">
        <v>23.655</v>
      </c>
      <c r="J46" s="36" t="s">
        <v>250</v>
      </c>
      <c r="K46" s="20"/>
      <c r="L46" s="19" t="s">
        <v>39</v>
      </c>
      <c r="M46" s="20"/>
      <c r="N46" s="20"/>
      <c r="O46" s="21" t="s">
        <v>42</v>
      </c>
      <c r="P46" s="21" t="s">
        <v>218</v>
      </c>
      <c r="Q46" s="19"/>
    </row>
    <row r="47" s="1" customFormat="1" ht="34.5" customHeight="1" spans="1:17">
      <c r="A47" s="19">
        <f>MAX(A$1:A46)+1</f>
        <v>36</v>
      </c>
      <c r="B47" s="21" t="s">
        <v>120</v>
      </c>
      <c r="C47" s="20" t="s">
        <v>251</v>
      </c>
      <c r="D47" s="21" t="s">
        <v>220</v>
      </c>
      <c r="E47" s="21" t="s">
        <v>69</v>
      </c>
      <c r="F47" s="21" t="s">
        <v>221</v>
      </c>
      <c r="G47" s="22">
        <v>45</v>
      </c>
      <c r="H47" s="22"/>
      <c r="I47" s="22">
        <v>45</v>
      </c>
      <c r="J47" s="36" t="s">
        <v>252</v>
      </c>
      <c r="K47" s="20"/>
      <c r="L47" s="19" t="s">
        <v>39</v>
      </c>
      <c r="M47" s="20"/>
      <c r="N47" s="20"/>
      <c r="O47" s="21" t="s">
        <v>33</v>
      </c>
      <c r="P47" s="21" t="s">
        <v>210</v>
      </c>
      <c r="Q47" s="19"/>
    </row>
    <row r="48" s="1" customFormat="1" ht="43" customHeight="1" spans="1:17">
      <c r="A48" s="19">
        <f>MAX(A$1:A47)+1</f>
        <v>37</v>
      </c>
      <c r="B48" s="21" t="s">
        <v>201</v>
      </c>
      <c r="C48" s="20" t="s">
        <v>253</v>
      </c>
      <c r="D48" s="21" t="s">
        <v>68</v>
      </c>
      <c r="E48" s="21" t="s">
        <v>26</v>
      </c>
      <c r="F48" s="21" t="s">
        <v>254</v>
      </c>
      <c r="G48" s="22">
        <v>70</v>
      </c>
      <c r="H48" s="22"/>
      <c r="I48" s="22">
        <v>70</v>
      </c>
      <c r="J48" s="20" t="s">
        <v>255</v>
      </c>
      <c r="K48" s="20" t="s">
        <v>256</v>
      </c>
      <c r="L48" s="19" t="s">
        <v>39</v>
      </c>
      <c r="M48" s="20" t="s">
        <v>257</v>
      </c>
      <c r="N48" s="20" t="s">
        <v>258</v>
      </c>
      <c r="O48" s="21" t="s">
        <v>33</v>
      </c>
      <c r="P48" s="21" t="s">
        <v>259</v>
      </c>
      <c r="Q48" s="21" t="s">
        <v>76</v>
      </c>
    </row>
    <row r="49" s="1" customFormat="1" ht="44" customHeight="1" spans="1:17">
      <c r="A49" s="19">
        <f>MAX(A$1:A48)+1</f>
        <v>38</v>
      </c>
      <c r="B49" s="21" t="s">
        <v>201</v>
      </c>
      <c r="C49" s="20" t="s">
        <v>260</v>
      </c>
      <c r="D49" s="21" t="s">
        <v>68</v>
      </c>
      <c r="E49" s="21" t="s">
        <v>26</v>
      </c>
      <c r="F49" s="21" t="s">
        <v>254</v>
      </c>
      <c r="G49" s="22">
        <v>100</v>
      </c>
      <c r="H49" s="22"/>
      <c r="I49" s="22">
        <v>100</v>
      </c>
      <c r="J49" s="20" t="s">
        <v>261</v>
      </c>
      <c r="K49" s="20" t="s">
        <v>262</v>
      </c>
      <c r="L49" s="19" t="s">
        <v>39</v>
      </c>
      <c r="M49" s="20" t="s">
        <v>263</v>
      </c>
      <c r="N49" s="20" t="s">
        <v>264</v>
      </c>
      <c r="O49" s="21" t="s">
        <v>33</v>
      </c>
      <c r="P49" s="21" t="s">
        <v>232</v>
      </c>
      <c r="Q49" s="23"/>
    </row>
    <row r="50" s="1" customFormat="1" ht="45" customHeight="1" spans="1:17">
      <c r="A50" s="19">
        <f>MAX(A$1:A49)+1</f>
        <v>39</v>
      </c>
      <c r="B50" s="21" t="s">
        <v>201</v>
      </c>
      <c r="C50" s="20" t="s">
        <v>265</v>
      </c>
      <c r="D50" s="21" t="s">
        <v>68</v>
      </c>
      <c r="E50" s="25" t="s">
        <v>26</v>
      </c>
      <c r="F50" s="21" t="s">
        <v>254</v>
      </c>
      <c r="G50" s="22">
        <v>300</v>
      </c>
      <c r="H50" s="22">
        <v>300</v>
      </c>
      <c r="I50" s="22"/>
      <c r="J50" s="20" t="s">
        <v>266</v>
      </c>
      <c r="K50" s="20" t="s">
        <v>267</v>
      </c>
      <c r="L50" s="19" t="s">
        <v>229</v>
      </c>
      <c r="M50" s="20" t="s">
        <v>268</v>
      </c>
      <c r="N50" s="20" t="s">
        <v>269</v>
      </c>
      <c r="O50" s="21" t="s">
        <v>33</v>
      </c>
      <c r="P50" s="21" t="s">
        <v>232</v>
      </c>
      <c r="Q50" s="23"/>
    </row>
    <row r="51" s="1" customFormat="1" ht="44" customHeight="1" spans="1:17">
      <c r="A51" s="19">
        <f>MAX(A$1:A50)+1</f>
        <v>40</v>
      </c>
      <c r="B51" s="21" t="s">
        <v>201</v>
      </c>
      <c r="C51" s="20" t="s">
        <v>270</v>
      </c>
      <c r="D51" s="21" t="s">
        <v>68</v>
      </c>
      <c r="E51" s="21" t="s">
        <v>26</v>
      </c>
      <c r="F51" s="21" t="s">
        <v>254</v>
      </c>
      <c r="G51" s="22">
        <v>50</v>
      </c>
      <c r="H51" s="22"/>
      <c r="I51" s="22">
        <v>50</v>
      </c>
      <c r="J51" s="20" t="s">
        <v>271</v>
      </c>
      <c r="K51" s="20" t="s">
        <v>272</v>
      </c>
      <c r="L51" s="19" t="s">
        <v>30</v>
      </c>
      <c r="M51" s="20" t="s">
        <v>273</v>
      </c>
      <c r="N51" s="20" t="s">
        <v>274</v>
      </c>
      <c r="O51" s="21" t="s">
        <v>42</v>
      </c>
      <c r="P51" s="21" t="s">
        <v>232</v>
      </c>
      <c r="Q51" s="23"/>
    </row>
    <row r="52" s="1" customFormat="1" ht="50" customHeight="1" spans="1:17">
      <c r="A52" s="19">
        <f>MAX(A$1:A51)+1</f>
        <v>41</v>
      </c>
      <c r="B52" s="21" t="s">
        <v>201</v>
      </c>
      <c r="C52" s="20" t="s">
        <v>275</v>
      </c>
      <c r="D52" s="21" t="s">
        <v>276</v>
      </c>
      <c r="E52" s="21" t="s">
        <v>26</v>
      </c>
      <c r="F52" s="21" t="s">
        <v>277</v>
      </c>
      <c r="G52" s="22">
        <v>200</v>
      </c>
      <c r="H52" s="23">
        <v>200</v>
      </c>
      <c r="I52" s="23"/>
      <c r="J52" s="20" t="s">
        <v>278</v>
      </c>
      <c r="K52" s="20" t="s">
        <v>279</v>
      </c>
      <c r="L52" s="22" t="s">
        <v>30</v>
      </c>
      <c r="M52" s="20" t="s">
        <v>280</v>
      </c>
      <c r="N52" s="20" t="s">
        <v>281</v>
      </c>
      <c r="O52" s="21" t="s">
        <v>33</v>
      </c>
      <c r="P52" s="29" t="s">
        <v>218</v>
      </c>
      <c r="Q52" s="19"/>
    </row>
    <row r="53" s="1" customFormat="1" ht="53" customHeight="1" spans="1:17">
      <c r="A53" s="19">
        <f>MAX(A$1:A52)+1</f>
        <v>42</v>
      </c>
      <c r="B53" s="21" t="s">
        <v>201</v>
      </c>
      <c r="C53" s="20" t="s">
        <v>282</v>
      </c>
      <c r="D53" s="21" t="s">
        <v>276</v>
      </c>
      <c r="E53" s="21" t="s">
        <v>26</v>
      </c>
      <c r="F53" s="21" t="s">
        <v>283</v>
      </c>
      <c r="G53" s="22">
        <v>80</v>
      </c>
      <c r="H53" s="23">
        <v>80</v>
      </c>
      <c r="I53" s="23"/>
      <c r="J53" s="20" t="s">
        <v>284</v>
      </c>
      <c r="K53" s="20" t="s">
        <v>285</v>
      </c>
      <c r="L53" s="22" t="s">
        <v>39</v>
      </c>
      <c r="M53" s="20" t="s">
        <v>286</v>
      </c>
      <c r="N53" s="20" t="s">
        <v>287</v>
      </c>
      <c r="O53" s="21" t="s">
        <v>33</v>
      </c>
      <c r="P53" s="29" t="s">
        <v>232</v>
      </c>
      <c r="Q53" s="19"/>
    </row>
    <row r="54" s="1" customFormat="1" ht="44" customHeight="1" spans="1:17">
      <c r="A54" s="19">
        <f>MAX(A$1:A53)+1</f>
        <v>43</v>
      </c>
      <c r="B54" s="21" t="s">
        <v>201</v>
      </c>
      <c r="C54" s="20" t="s">
        <v>288</v>
      </c>
      <c r="D54" s="21" t="s">
        <v>276</v>
      </c>
      <c r="E54" s="21" t="s">
        <v>26</v>
      </c>
      <c r="F54" s="21" t="s">
        <v>289</v>
      </c>
      <c r="G54" s="22">
        <v>200</v>
      </c>
      <c r="H54" s="23">
        <v>200</v>
      </c>
      <c r="I54" s="23"/>
      <c r="J54" s="20" t="s">
        <v>290</v>
      </c>
      <c r="K54" s="20" t="s">
        <v>291</v>
      </c>
      <c r="L54" s="19" t="s">
        <v>30</v>
      </c>
      <c r="M54" s="20" t="s">
        <v>292</v>
      </c>
      <c r="N54" s="20" t="s">
        <v>281</v>
      </c>
      <c r="O54" s="21" t="s">
        <v>33</v>
      </c>
      <c r="P54" s="21" t="s">
        <v>218</v>
      </c>
      <c r="Q54" s="19"/>
    </row>
    <row r="55" s="1" customFormat="1" ht="48" customHeight="1" spans="1:17">
      <c r="A55" s="19">
        <f>MAX(A$1:A54)+1</f>
        <v>44</v>
      </c>
      <c r="B55" s="21" t="s">
        <v>201</v>
      </c>
      <c r="C55" s="20" t="s">
        <v>293</v>
      </c>
      <c r="D55" s="21" t="s">
        <v>294</v>
      </c>
      <c r="E55" s="21" t="s">
        <v>26</v>
      </c>
      <c r="F55" s="21" t="s">
        <v>295</v>
      </c>
      <c r="G55" s="22">
        <v>150</v>
      </c>
      <c r="H55" s="23">
        <v>150</v>
      </c>
      <c r="I55" s="23"/>
      <c r="J55" s="20" t="s">
        <v>296</v>
      </c>
      <c r="K55" s="20" t="s">
        <v>297</v>
      </c>
      <c r="L55" s="19" t="s">
        <v>39</v>
      </c>
      <c r="M55" s="20" t="s">
        <v>298</v>
      </c>
      <c r="N55" s="20" t="s">
        <v>299</v>
      </c>
      <c r="O55" s="21" t="s">
        <v>111</v>
      </c>
      <c r="P55" s="21" t="s">
        <v>25</v>
      </c>
      <c r="Q55" s="23"/>
    </row>
    <row r="56" s="1" customFormat="1" ht="46" customHeight="1" spans="1:17">
      <c r="A56" s="19">
        <f>MAX(A$1:A55)+1</f>
        <v>45</v>
      </c>
      <c r="B56" s="21" t="s">
        <v>201</v>
      </c>
      <c r="C56" s="20" t="s">
        <v>300</v>
      </c>
      <c r="D56" s="21" t="s">
        <v>294</v>
      </c>
      <c r="E56" s="25" t="s">
        <v>26</v>
      </c>
      <c r="F56" s="21" t="s">
        <v>295</v>
      </c>
      <c r="G56" s="22">
        <v>150</v>
      </c>
      <c r="H56" s="22">
        <v>150</v>
      </c>
      <c r="I56" s="22"/>
      <c r="J56" s="20" t="s">
        <v>301</v>
      </c>
      <c r="K56" s="20" t="s">
        <v>302</v>
      </c>
      <c r="L56" s="19" t="s">
        <v>30</v>
      </c>
      <c r="M56" s="20" t="s">
        <v>303</v>
      </c>
      <c r="N56" s="20" t="s">
        <v>304</v>
      </c>
      <c r="O56" s="21" t="s">
        <v>33</v>
      </c>
      <c r="P56" s="21" t="s">
        <v>232</v>
      </c>
      <c r="Q56" s="19"/>
    </row>
    <row r="57" s="1" customFormat="1" ht="34.5" customHeight="1" spans="1:17">
      <c r="A57" s="19">
        <f>MAX(A$1:A56)+1</f>
        <v>46</v>
      </c>
      <c r="B57" s="21" t="s">
        <v>120</v>
      </c>
      <c r="C57" s="20" t="s">
        <v>305</v>
      </c>
      <c r="D57" s="21" t="s">
        <v>294</v>
      </c>
      <c r="E57" s="21" t="s">
        <v>69</v>
      </c>
      <c r="F57" s="21" t="s">
        <v>295</v>
      </c>
      <c r="G57" s="22">
        <v>400</v>
      </c>
      <c r="H57" s="22">
        <v>400</v>
      </c>
      <c r="I57" s="22"/>
      <c r="J57" s="36" t="s">
        <v>306</v>
      </c>
      <c r="K57" s="20"/>
      <c r="L57" s="19" t="s">
        <v>39</v>
      </c>
      <c r="M57" s="20"/>
      <c r="N57" s="20"/>
      <c r="O57" s="21" t="s">
        <v>42</v>
      </c>
      <c r="P57" s="21" t="s">
        <v>218</v>
      </c>
      <c r="Q57" s="19"/>
    </row>
    <row r="58" s="1" customFormat="1" ht="34.5" customHeight="1" spans="1:17">
      <c r="A58" s="19">
        <f>MAX(A$1:A57)+1</f>
        <v>47</v>
      </c>
      <c r="B58" s="21" t="s">
        <v>201</v>
      </c>
      <c r="C58" s="20" t="s">
        <v>307</v>
      </c>
      <c r="D58" s="21" t="s">
        <v>308</v>
      </c>
      <c r="E58" s="25" t="s">
        <v>26</v>
      </c>
      <c r="F58" s="21" t="s">
        <v>309</v>
      </c>
      <c r="G58" s="22">
        <v>25</v>
      </c>
      <c r="H58" s="22">
        <v>25</v>
      </c>
      <c r="I58" s="22"/>
      <c r="J58" s="20" t="s">
        <v>310</v>
      </c>
      <c r="K58" s="20" t="s">
        <v>311</v>
      </c>
      <c r="L58" s="19" t="s">
        <v>229</v>
      </c>
      <c r="M58" s="20" t="s">
        <v>312</v>
      </c>
      <c r="N58" s="20" t="s">
        <v>313</v>
      </c>
      <c r="O58" s="21" t="s">
        <v>33</v>
      </c>
      <c r="P58" s="21" t="s">
        <v>232</v>
      </c>
      <c r="Q58" s="19"/>
    </row>
    <row r="59" s="1" customFormat="1" ht="34.5" customHeight="1" spans="1:17">
      <c r="A59" s="19">
        <f>MAX(A$1:A58)+1</f>
        <v>48</v>
      </c>
      <c r="B59" s="21" t="s">
        <v>201</v>
      </c>
      <c r="C59" s="20" t="s">
        <v>314</v>
      </c>
      <c r="D59" s="21" t="s">
        <v>308</v>
      </c>
      <c r="E59" s="25" t="s">
        <v>26</v>
      </c>
      <c r="F59" s="21" t="s">
        <v>309</v>
      </c>
      <c r="G59" s="22">
        <v>90</v>
      </c>
      <c r="H59" s="22">
        <v>90</v>
      </c>
      <c r="I59" s="22"/>
      <c r="J59" s="20" t="s">
        <v>315</v>
      </c>
      <c r="K59" s="20" t="s">
        <v>316</v>
      </c>
      <c r="L59" s="19" t="s">
        <v>229</v>
      </c>
      <c r="M59" s="20" t="s">
        <v>230</v>
      </c>
      <c r="N59" s="20" t="s">
        <v>317</v>
      </c>
      <c r="O59" s="21" t="s">
        <v>33</v>
      </c>
      <c r="P59" s="21" t="s">
        <v>210</v>
      </c>
      <c r="Q59" s="19"/>
    </row>
    <row r="60" s="1" customFormat="1" ht="34.5" customHeight="1" spans="1:17">
      <c r="A60" s="19">
        <f>MAX(A$1:A59)+1</f>
        <v>49</v>
      </c>
      <c r="B60" s="21" t="s">
        <v>120</v>
      </c>
      <c r="C60" s="20" t="s">
        <v>318</v>
      </c>
      <c r="D60" s="21" t="s">
        <v>44</v>
      </c>
      <c r="E60" s="21" t="s">
        <v>69</v>
      </c>
      <c r="F60" s="21" t="s">
        <v>319</v>
      </c>
      <c r="G60" s="22">
        <v>95.7712</v>
      </c>
      <c r="H60" s="22"/>
      <c r="I60" s="22">
        <v>95.7712</v>
      </c>
      <c r="J60" s="36" t="s">
        <v>320</v>
      </c>
      <c r="K60" s="20"/>
      <c r="L60" s="19" t="s">
        <v>39</v>
      </c>
      <c r="M60" s="20"/>
      <c r="N60" s="20"/>
      <c r="O60" s="21" t="s">
        <v>33</v>
      </c>
      <c r="P60" s="21" t="s">
        <v>25</v>
      </c>
      <c r="Q60" s="19"/>
    </row>
    <row r="61" s="1" customFormat="1" ht="34.5" customHeight="1" spans="1:17">
      <c r="A61" s="16" t="s">
        <v>321</v>
      </c>
      <c r="C61" s="17" t="s">
        <v>322</v>
      </c>
      <c r="D61" s="18"/>
      <c r="E61" s="18"/>
      <c r="F61" s="18"/>
      <c r="G61" s="15">
        <f>SUM(G62:G74)</f>
        <v>1740</v>
      </c>
      <c r="H61" s="15">
        <f>SUM(H62:H74)</f>
        <v>800</v>
      </c>
      <c r="I61" s="15">
        <f>SUM(I62:I74)</f>
        <v>940</v>
      </c>
      <c r="J61" s="27"/>
      <c r="K61" s="27"/>
      <c r="L61" s="18"/>
      <c r="M61" s="27"/>
      <c r="N61" s="27"/>
      <c r="O61" s="18"/>
      <c r="P61" s="18"/>
      <c r="Q61" s="23"/>
    </row>
    <row r="62" s="1" customFormat="1" ht="34.5" customHeight="1" spans="1:17">
      <c r="A62" s="19">
        <f>MAX(A$1:A61)+1</f>
        <v>50</v>
      </c>
      <c r="B62" s="21" t="s">
        <v>322</v>
      </c>
      <c r="C62" s="20" t="s">
        <v>323</v>
      </c>
      <c r="D62" s="21" t="s">
        <v>79</v>
      </c>
      <c r="E62" s="25" t="s">
        <v>26</v>
      </c>
      <c r="F62" s="21" t="s">
        <v>106</v>
      </c>
      <c r="G62" s="22">
        <v>290</v>
      </c>
      <c r="H62" s="22">
        <v>290</v>
      </c>
      <c r="I62" s="22"/>
      <c r="J62" s="20" t="s">
        <v>324</v>
      </c>
      <c r="K62" s="20" t="s">
        <v>325</v>
      </c>
      <c r="L62" s="19" t="s">
        <v>39</v>
      </c>
      <c r="M62" s="20" t="s">
        <v>326</v>
      </c>
      <c r="N62" s="20" t="s">
        <v>327</v>
      </c>
      <c r="O62" s="21" t="s">
        <v>33</v>
      </c>
      <c r="P62" s="21" t="s">
        <v>232</v>
      </c>
      <c r="Q62" s="30" t="s">
        <v>76</v>
      </c>
    </row>
    <row r="63" s="1" customFormat="1" ht="34.5" customHeight="1" spans="1:17">
      <c r="A63" s="19">
        <f>MAX(A$1:A62)+1</f>
        <v>51</v>
      </c>
      <c r="B63" s="21" t="s">
        <v>322</v>
      </c>
      <c r="C63" s="20" t="s">
        <v>328</v>
      </c>
      <c r="D63" s="21" t="s">
        <v>79</v>
      </c>
      <c r="E63" s="21" t="s">
        <v>26</v>
      </c>
      <c r="F63" s="21" t="s">
        <v>329</v>
      </c>
      <c r="G63" s="22">
        <v>180</v>
      </c>
      <c r="H63" s="23"/>
      <c r="I63" s="23">
        <v>180</v>
      </c>
      <c r="J63" s="20" t="s">
        <v>330</v>
      </c>
      <c r="K63" s="20" t="s">
        <v>82</v>
      </c>
      <c r="L63" s="19" t="s">
        <v>39</v>
      </c>
      <c r="M63" s="20" t="s">
        <v>331</v>
      </c>
      <c r="N63" s="20" t="s">
        <v>332</v>
      </c>
      <c r="O63" s="21" t="s">
        <v>33</v>
      </c>
      <c r="P63" s="33" t="s">
        <v>333</v>
      </c>
      <c r="Q63" s="31"/>
    </row>
    <row r="64" s="1" customFormat="1" ht="34.5" customHeight="1" spans="1:17">
      <c r="A64" s="19">
        <f>MAX(A$1:A63)+1</f>
        <v>52</v>
      </c>
      <c r="B64" s="21" t="s">
        <v>322</v>
      </c>
      <c r="C64" s="20" t="s">
        <v>334</v>
      </c>
      <c r="D64" s="21" t="s">
        <v>79</v>
      </c>
      <c r="E64" s="21" t="s">
        <v>26</v>
      </c>
      <c r="F64" s="21" t="s">
        <v>80</v>
      </c>
      <c r="G64" s="22">
        <v>200</v>
      </c>
      <c r="H64" s="23">
        <v>200</v>
      </c>
      <c r="I64" s="23"/>
      <c r="J64" s="20" t="s">
        <v>335</v>
      </c>
      <c r="K64" s="20" t="s">
        <v>325</v>
      </c>
      <c r="L64" s="19" t="s">
        <v>39</v>
      </c>
      <c r="M64" s="20" t="s">
        <v>336</v>
      </c>
      <c r="N64" s="20" t="s">
        <v>337</v>
      </c>
      <c r="O64" s="21" t="s">
        <v>33</v>
      </c>
      <c r="P64" s="21" t="s">
        <v>232</v>
      </c>
      <c r="Q64" s="30" t="s">
        <v>76</v>
      </c>
    </row>
    <row r="65" s="1" customFormat="1" ht="45" customHeight="1" spans="1:17">
      <c r="A65" s="19">
        <f>MAX(A$1:A64)+1</f>
        <v>53</v>
      </c>
      <c r="B65" s="21" t="s">
        <v>322</v>
      </c>
      <c r="C65" s="20" t="s">
        <v>338</v>
      </c>
      <c r="D65" s="21" t="s">
        <v>339</v>
      </c>
      <c r="E65" s="21" t="s">
        <v>26</v>
      </c>
      <c r="F65" s="21" t="s">
        <v>340</v>
      </c>
      <c r="G65" s="22">
        <v>80</v>
      </c>
      <c r="H65" s="23"/>
      <c r="I65" s="23">
        <v>80</v>
      </c>
      <c r="J65" s="20" t="s">
        <v>341</v>
      </c>
      <c r="K65" s="20" t="s">
        <v>256</v>
      </c>
      <c r="L65" s="22" t="s">
        <v>39</v>
      </c>
      <c r="M65" s="20" t="s">
        <v>342</v>
      </c>
      <c r="N65" s="20" t="s">
        <v>343</v>
      </c>
      <c r="O65" s="21" t="s">
        <v>33</v>
      </c>
      <c r="P65" s="29" t="s">
        <v>232</v>
      </c>
      <c r="Q65" s="19"/>
    </row>
    <row r="66" s="1" customFormat="1" ht="45" customHeight="1" spans="1:17">
      <c r="A66" s="19">
        <f>MAX(A$1:A65)+1</f>
        <v>54</v>
      </c>
      <c r="B66" s="21" t="s">
        <v>322</v>
      </c>
      <c r="C66" s="20" t="s">
        <v>344</v>
      </c>
      <c r="D66" s="21" t="s">
        <v>345</v>
      </c>
      <c r="E66" s="21" t="s">
        <v>26</v>
      </c>
      <c r="F66" s="21" t="s">
        <v>346</v>
      </c>
      <c r="G66" s="22">
        <v>60</v>
      </c>
      <c r="H66" s="23"/>
      <c r="I66" s="23">
        <v>60</v>
      </c>
      <c r="J66" s="20" t="s">
        <v>347</v>
      </c>
      <c r="K66" s="20" t="s">
        <v>348</v>
      </c>
      <c r="L66" s="22" t="s">
        <v>39</v>
      </c>
      <c r="M66" s="20" t="s">
        <v>349</v>
      </c>
      <c r="N66" s="20" t="s">
        <v>350</v>
      </c>
      <c r="O66" s="21" t="s">
        <v>33</v>
      </c>
      <c r="P66" s="29" t="s">
        <v>232</v>
      </c>
      <c r="Q66" s="31"/>
    </row>
    <row r="67" s="1" customFormat="1" ht="45" customHeight="1" spans="1:17">
      <c r="A67" s="19">
        <f>MAX(A$1:A66)+1</f>
        <v>55</v>
      </c>
      <c r="B67" s="21" t="s">
        <v>322</v>
      </c>
      <c r="C67" s="20" t="s">
        <v>351</v>
      </c>
      <c r="D67" s="21" t="s">
        <v>168</v>
      </c>
      <c r="E67" s="21" t="s">
        <v>26</v>
      </c>
      <c r="F67" s="21" t="s">
        <v>352</v>
      </c>
      <c r="G67" s="22">
        <v>60</v>
      </c>
      <c r="H67" s="23"/>
      <c r="I67" s="23">
        <v>60</v>
      </c>
      <c r="J67" s="20" t="s">
        <v>353</v>
      </c>
      <c r="K67" s="20" t="s">
        <v>354</v>
      </c>
      <c r="L67" s="22" t="s">
        <v>39</v>
      </c>
      <c r="M67" s="20" t="s">
        <v>355</v>
      </c>
      <c r="N67" s="20" t="s">
        <v>356</v>
      </c>
      <c r="O67" s="21" t="s">
        <v>33</v>
      </c>
      <c r="P67" s="29" t="s">
        <v>232</v>
      </c>
      <c r="Q67" s="31"/>
    </row>
    <row r="68" s="1" customFormat="1" ht="34.5" customHeight="1" spans="1:17">
      <c r="A68" s="19">
        <f>MAX(A$1:A67)+1</f>
        <v>56</v>
      </c>
      <c r="B68" s="21" t="s">
        <v>322</v>
      </c>
      <c r="C68" s="20" t="s">
        <v>357</v>
      </c>
      <c r="D68" s="21" t="s">
        <v>212</v>
      </c>
      <c r="E68" s="21" t="s">
        <v>26</v>
      </c>
      <c r="F68" s="21" t="s">
        <v>358</v>
      </c>
      <c r="G68" s="22">
        <v>90</v>
      </c>
      <c r="H68" s="23"/>
      <c r="I68" s="23">
        <v>90</v>
      </c>
      <c r="J68" s="20" t="s">
        <v>359</v>
      </c>
      <c r="K68" s="20" t="s">
        <v>316</v>
      </c>
      <c r="L68" s="19" t="s">
        <v>39</v>
      </c>
      <c r="M68" s="20" t="s">
        <v>360</v>
      </c>
      <c r="N68" s="20" t="s">
        <v>217</v>
      </c>
      <c r="O68" s="21" t="s">
        <v>33</v>
      </c>
      <c r="P68" s="21" t="s">
        <v>210</v>
      </c>
      <c r="Q68" s="31"/>
    </row>
    <row r="69" s="1" customFormat="1" ht="34.5" customHeight="1" spans="1:17">
      <c r="A69" s="19">
        <f>MAX(A$1:A68)+1</f>
        <v>57</v>
      </c>
      <c r="B69" s="21" t="s">
        <v>322</v>
      </c>
      <c r="C69" s="20" t="s">
        <v>361</v>
      </c>
      <c r="D69" s="21" t="s">
        <v>122</v>
      </c>
      <c r="E69" s="21" t="s">
        <v>26</v>
      </c>
      <c r="F69" s="21" t="s">
        <v>362</v>
      </c>
      <c r="G69" s="22">
        <v>210</v>
      </c>
      <c r="H69" s="23"/>
      <c r="I69" s="23">
        <v>210</v>
      </c>
      <c r="J69" s="20" t="s">
        <v>363</v>
      </c>
      <c r="K69" s="20" t="s">
        <v>364</v>
      </c>
      <c r="L69" s="19" t="s">
        <v>39</v>
      </c>
      <c r="M69" s="20" t="s">
        <v>365</v>
      </c>
      <c r="N69" s="20" t="s">
        <v>366</v>
      </c>
      <c r="O69" s="21" t="s">
        <v>33</v>
      </c>
      <c r="P69" s="21" t="s">
        <v>210</v>
      </c>
      <c r="Q69" s="31"/>
    </row>
    <row r="70" s="1" customFormat="1" ht="45" customHeight="1" spans="1:17">
      <c r="A70" s="19">
        <f>MAX(A$1:A69)+1</f>
        <v>58</v>
      </c>
      <c r="B70" s="21" t="s">
        <v>322</v>
      </c>
      <c r="C70" s="20" t="s">
        <v>367</v>
      </c>
      <c r="D70" s="21" t="s">
        <v>276</v>
      </c>
      <c r="E70" s="21" t="s">
        <v>26</v>
      </c>
      <c r="F70" s="21" t="s">
        <v>283</v>
      </c>
      <c r="G70" s="22">
        <v>170</v>
      </c>
      <c r="H70" s="23"/>
      <c r="I70" s="23">
        <v>170</v>
      </c>
      <c r="J70" s="20" t="s">
        <v>368</v>
      </c>
      <c r="K70" s="20" t="s">
        <v>369</v>
      </c>
      <c r="L70" s="19" t="s">
        <v>39</v>
      </c>
      <c r="M70" s="20" t="s">
        <v>370</v>
      </c>
      <c r="N70" s="20" t="s">
        <v>281</v>
      </c>
      <c r="O70" s="21" t="s">
        <v>33</v>
      </c>
      <c r="P70" s="33" t="s">
        <v>218</v>
      </c>
      <c r="Q70" s="31"/>
    </row>
    <row r="71" s="1" customFormat="1" ht="46" customHeight="1" spans="1:17">
      <c r="A71" s="19">
        <f>MAX(A$1:A70)+1</f>
        <v>59</v>
      </c>
      <c r="B71" s="21"/>
      <c r="C71" s="20" t="s">
        <v>371</v>
      </c>
      <c r="D71" s="21" t="s">
        <v>372</v>
      </c>
      <c r="E71" s="21" t="s">
        <v>26</v>
      </c>
      <c r="F71" s="21" t="s">
        <v>373</v>
      </c>
      <c r="G71" s="22">
        <v>90</v>
      </c>
      <c r="H71" s="23"/>
      <c r="I71" s="23">
        <v>90</v>
      </c>
      <c r="J71" s="20" t="s">
        <v>374</v>
      </c>
      <c r="K71" s="20" t="s">
        <v>375</v>
      </c>
      <c r="L71" s="19" t="s">
        <v>39</v>
      </c>
      <c r="M71" s="20" t="s">
        <v>292</v>
      </c>
      <c r="N71" s="20" t="s">
        <v>217</v>
      </c>
      <c r="O71" s="21" t="s">
        <v>33</v>
      </c>
      <c r="P71" s="33" t="s">
        <v>218</v>
      </c>
      <c r="Q71" s="31"/>
    </row>
    <row r="72" s="1" customFormat="1" ht="49" customHeight="1" spans="1:17">
      <c r="A72" s="19">
        <f>MAX(A$1:A71)+1</f>
        <v>60</v>
      </c>
      <c r="B72" s="21" t="s">
        <v>376</v>
      </c>
      <c r="C72" s="20" t="s">
        <v>377</v>
      </c>
      <c r="D72" s="21" t="s">
        <v>212</v>
      </c>
      <c r="E72" s="21" t="s">
        <v>26</v>
      </c>
      <c r="F72" s="21" t="s">
        <v>378</v>
      </c>
      <c r="G72" s="22">
        <v>40</v>
      </c>
      <c r="H72" s="22">
        <v>40</v>
      </c>
      <c r="I72" s="22"/>
      <c r="J72" s="20" t="s">
        <v>379</v>
      </c>
      <c r="K72" s="20" t="s">
        <v>380</v>
      </c>
      <c r="L72" s="19" t="s">
        <v>39</v>
      </c>
      <c r="M72" s="20" t="s">
        <v>381</v>
      </c>
      <c r="N72" s="20" t="s">
        <v>382</v>
      </c>
      <c r="O72" s="21" t="s">
        <v>33</v>
      </c>
      <c r="P72" s="21" t="s">
        <v>232</v>
      </c>
      <c r="Q72" s="21" t="s">
        <v>76</v>
      </c>
    </row>
    <row r="73" s="1" customFormat="1" ht="48" customHeight="1" spans="1:17">
      <c r="A73" s="19">
        <f>MAX(A$1:A72)+1</f>
        <v>61</v>
      </c>
      <c r="B73" s="21" t="s">
        <v>376</v>
      </c>
      <c r="C73" s="20" t="s">
        <v>383</v>
      </c>
      <c r="D73" s="21" t="s">
        <v>150</v>
      </c>
      <c r="E73" s="21" t="s">
        <v>26</v>
      </c>
      <c r="F73" s="21" t="s">
        <v>384</v>
      </c>
      <c r="G73" s="22">
        <v>170</v>
      </c>
      <c r="H73" s="22">
        <v>170</v>
      </c>
      <c r="I73" s="22"/>
      <c r="J73" s="20" t="s">
        <v>363</v>
      </c>
      <c r="K73" s="20" t="s">
        <v>316</v>
      </c>
      <c r="L73" s="19" t="s">
        <v>39</v>
      </c>
      <c r="M73" s="20" t="s">
        <v>385</v>
      </c>
      <c r="N73" s="20" t="s">
        <v>366</v>
      </c>
      <c r="O73" s="21" t="s">
        <v>33</v>
      </c>
      <c r="P73" s="21" t="s">
        <v>210</v>
      </c>
      <c r="Q73" s="32"/>
    </row>
    <row r="74" s="1" customFormat="1" ht="34.5" customHeight="1" spans="1:17">
      <c r="A74" s="19">
        <f>MAX(A$1:A73)+1</f>
        <v>62</v>
      </c>
      <c r="B74" s="21" t="s">
        <v>376</v>
      </c>
      <c r="C74" s="20" t="s">
        <v>386</v>
      </c>
      <c r="D74" s="21" t="s">
        <v>387</v>
      </c>
      <c r="E74" s="21" t="s">
        <v>26</v>
      </c>
      <c r="F74" s="21" t="s">
        <v>388</v>
      </c>
      <c r="G74" s="22">
        <v>100</v>
      </c>
      <c r="H74" s="22">
        <v>100</v>
      </c>
      <c r="I74" s="22"/>
      <c r="J74" s="20" t="s">
        <v>363</v>
      </c>
      <c r="K74" s="20" t="s">
        <v>316</v>
      </c>
      <c r="L74" s="19" t="s">
        <v>39</v>
      </c>
      <c r="M74" s="20" t="s">
        <v>389</v>
      </c>
      <c r="N74" s="20" t="s">
        <v>366</v>
      </c>
      <c r="O74" s="21" t="s">
        <v>33</v>
      </c>
      <c r="P74" s="21" t="s">
        <v>210</v>
      </c>
      <c r="Q74" s="32"/>
    </row>
    <row r="75" s="1" customFormat="1" ht="34.5" customHeight="1" spans="1:17">
      <c r="A75" s="16" t="s">
        <v>390</v>
      </c>
      <c r="C75" s="17" t="s">
        <v>391</v>
      </c>
      <c r="D75" s="19"/>
      <c r="E75" s="19"/>
      <c r="F75" s="19"/>
      <c r="G75" s="15">
        <f t="shared" ref="G75:I75" si="2">G76+G78</f>
        <v>3950</v>
      </c>
      <c r="H75" s="15">
        <f t="shared" si="2"/>
        <v>2392</v>
      </c>
      <c r="I75" s="15">
        <f t="shared" si="2"/>
        <v>1558</v>
      </c>
      <c r="J75" s="24"/>
      <c r="K75" s="24"/>
      <c r="L75" s="19"/>
      <c r="M75" s="24"/>
      <c r="N75" s="24"/>
      <c r="O75" s="19"/>
      <c r="P75" s="19"/>
      <c r="Q75" s="28"/>
    </row>
    <row r="76" s="1" customFormat="1" ht="34.5" customHeight="1" spans="1:17">
      <c r="A76" s="16" t="s">
        <v>21</v>
      </c>
      <c r="C76" s="17" t="s">
        <v>392</v>
      </c>
      <c r="D76" s="18"/>
      <c r="E76" s="18"/>
      <c r="F76" s="18"/>
      <c r="G76" s="15">
        <f t="shared" ref="G76:I76" si="3">SUM(G77)</f>
        <v>1200</v>
      </c>
      <c r="H76" s="15">
        <f t="shared" si="3"/>
        <v>600</v>
      </c>
      <c r="I76" s="15">
        <f t="shared" si="3"/>
        <v>600</v>
      </c>
      <c r="J76" s="27"/>
      <c r="K76" s="27"/>
      <c r="L76" s="18"/>
      <c r="M76" s="27"/>
      <c r="N76" s="27"/>
      <c r="O76" s="18"/>
      <c r="P76" s="18"/>
      <c r="Q76" s="23"/>
    </row>
    <row r="77" s="1" customFormat="1" ht="49" customHeight="1" spans="1:17">
      <c r="A77" s="19">
        <f>MAX(A$1:A76)+1</f>
        <v>63</v>
      </c>
      <c r="B77" s="21" t="s">
        <v>392</v>
      </c>
      <c r="C77" s="20" t="s">
        <v>393</v>
      </c>
      <c r="D77" s="21" t="s">
        <v>25</v>
      </c>
      <c r="E77" s="21" t="s">
        <v>26</v>
      </c>
      <c r="F77" s="21" t="s">
        <v>62</v>
      </c>
      <c r="G77" s="22">
        <f t="shared" ref="G77:G80" si="4">H77+I77</f>
        <v>1200</v>
      </c>
      <c r="H77" s="23">
        <v>600</v>
      </c>
      <c r="I77" s="23">
        <v>600</v>
      </c>
      <c r="J77" s="20" t="s">
        <v>394</v>
      </c>
      <c r="K77" s="20" t="s">
        <v>395</v>
      </c>
      <c r="L77" s="19" t="s">
        <v>93</v>
      </c>
      <c r="M77" s="20" t="s">
        <v>396</v>
      </c>
      <c r="N77" s="20" t="s">
        <v>397</v>
      </c>
      <c r="O77" s="21" t="s">
        <v>55</v>
      </c>
      <c r="P77" s="21" t="s">
        <v>25</v>
      </c>
      <c r="Q77" s="23"/>
    </row>
    <row r="78" s="1" customFormat="1" ht="34.5" customHeight="1" spans="1:17">
      <c r="A78" s="16" t="s">
        <v>118</v>
      </c>
      <c r="C78" s="17" t="s">
        <v>398</v>
      </c>
      <c r="D78" s="18"/>
      <c r="E78" s="18"/>
      <c r="F78" s="18"/>
      <c r="G78" s="15">
        <f t="shared" ref="G78:I78" si="5">SUM(G79:G80)</f>
        <v>2750</v>
      </c>
      <c r="H78" s="15">
        <f t="shared" si="5"/>
        <v>1792</v>
      </c>
      <c r="I78" s="15">
        <f t="shared" si="5"/>
        <v>958</v>
      </c>
      <c r="J78" s="27"/>
      <c r="K78" s="27"/>
      <c r="L78" s="18"/>
      <c r="M78" s="27"/>
      <c r="N78" s="27"/>
      <c r="O78" s="18"/>
      <c r="P78" s="18"/>
      <c r="Q78" s="23"/>
    </row>
    <row r="79" s="1" customFormat="1" ht="48" customHeight="1" spans="1:17">
      <c r="A79" s="19">
        <f>MAX(A$1:A78)+1</f>
        <v>64</v>
      </c>
      <c r="B79" s="21" t="s">
        <v>398</v>
      </c>
      <c r="C79" s="20" t="s">
        <v>399</v>
      </c>
      <c r="D79" s="21" t="s">
        <v>400</v>
      </c>
      <c r="E79" s="21" t="s">
        <v>26</v>
      </c>
      <c r="F79" s="21" t="s">
        <v>62</v>
      </c>
      <c r="G79" s="22">
        <f t="shared" si="4"/>
        <v>2200</v>
      </c>
      <c r="H79" s="23">
        <v>1432</v>
      </c>
      <c r="I79" s="23">
        <v>768</v>
      </c>
      <c r="J79" s="20" t="s">
        <v>401</v>
      </c>
      <c r="K79" s="20" t="s">
        <v>402</v>
      </c>
      <c r="L79" s="24" t="s">
        <v>93</v>
      </c>
      <c r="M79" s="20" t="s">
        <v>403</v>
      </c>
      <c r="N79" s="20" t="s">
        <v>404</v>
      </c>
      <c r="O79" s="21" t="s">
        <v>55</v>
      </c>
      <c r="P79" s="21" t="s">
        <v>400</v>
      </c>
      <c r="Q79" s="23"/>
    </row>
    <row r="80" s="1" customFormat="1" ht="46" customHeight="1" spans="1:17">
      <c r="A80" s="19">
        <f>MAX(A$1:A79)+1</f>
        <v>65</v>
      </c>
      <c r="B80" s="21" t="s">
        <v>398</v>
      </c>
      <c r="C80" s="20" t="s">
        <v>405</v>
      </c>
      <c r="D80" s="21" t="s">
        <v>400</v>
      </c>
      <c r="E80" s="21" t="s">
        <v>26</v>
      </c>
      <c r="F80" s="21" t="s">
        <v>62</v>
      </c>
      <c r="G80" s="22">
        <f t="shared" si="4"/>
        <v>550</v>
      </c>
      <c r="H80" s="23">
        <v>360</v>
      </c>
      <c r="I80" s="23">
        <v>190</v>
      </c>
      <c r="J80" s="20" t="s">
        <v>406</v>
      </c>
      <c r="K80" s="20" t="s">
        <v>407</v>
      </c>
      <c r="L80" s="24" t="s">
        <v>93</v>
      </c>
      <c r="M80" s="20" t="s">
        <v>408</v>
      </c>
      <c r="N80" s="20" t="s">
        <v>409</v>
      </c>
      <c r="O80" s="21" t="s">
        <v>55</v>
      </c>
      <c r="P80" s="21" t="s">
        <v>400</v>
      </c>
      <c r="Q80" s="23"/>
    </row>
    <row r="81" s="1" customFormat="1" ht="34.5" customHeight="1" spans="1:17">
      <c r="A81" s="16" t="s">
        <v>410</v>
      </c>
      <c r="C81" s="17" t="s">
        <v>411</v>
      </c>
      <c r="D81" s="19"/>
      <c r="E81" s="19"/>
      <c r="F81" s="19"/>
      <c r="G81" s="15">
        <f>G82+G86+G88+G90+G107</f>
        <v>4825.5238</v>
      </c>
      <c r="H81" s="15">
        <f>H82+H86+H88+H90+H107</f>
        <v>3534.3</v>
      </c>
      <c r="I81" s="15">
        <f>I82+I86+I88+I90+I107</f>
        <v>1291.2238</v>
      </c>
      <c r="J81" s="24"/>
      <c r="K81" s="24"/>
      <c r="L81" s="19"/>
      <c r="M81" s="24"/>
      <c r="N81" s="24"/>
      <c r="O81" s="19"/>
      <c r="P81" s="19"/>
      <c r="Q81" s="28"/>
    </row>
    <row r="82" s="1" customFormat="1" ht="34.5" customHeight="1" spans="1:17">
      <c r="A82" s="16" t="s">
        <v>21</v>
      </c>
      <c r="C82" s="17" t="s">
        <v>412</v>
      </c>
      <c r="D82" s="18"/>
      <c r="E82" s="18"/>
      <c r="F82" s="18"/>
      <c r="G82" s="15">
        <f t="shared" ref="G82:I82" si="6">SUM(G83:G85)</f>
        <v>689</v>
      </c>
      <c r="H82" s="15">
        <f t="shared" si="6"/>
        <v>355</v>
      </c>
      <c r="I82" s="15">
        <f t="shared" si="6"/>
        <v>334</v>
      </c>
      <c r="J82" s="27"/>
      <c r="K82" s="27"/>
      <c r="L82" s="18"/>
      <c r="M82" s="27"/>
      <c r="N82" s="27"/>
      <c r="O82" s="18"/>
      <c r="P82" s="18"/>
      <c r="Q82" s="23"/>
    </row>
    <row r="83" s="1" customFormat="1" ht="66" customHeight="1" spans="1:17">
      <c r="A83" s="19">
        <f>MAX(A$1:A82)+1</f>
        <v>66</v>
      </c>
      <c r="B83" s="21" t="s">
        <v>412</v>
      </c>
      <c r="C83" s="20" t="s">
        <v>413</v>
      </c>
      <c r="D83" s="21" t="s">
        <v>339</v>
      </c>
      <c r="E83" s="21" t="s">
        <v>26</v>
      </c>
      <c r="F83" s="21" t="s">
        <v>414</v>
      </c>
      <c r="G83" s="22">
        <f t="shared" ref="G83:G85" si="7">H83+I83</f>
        <v>355</v>
      </c>
      <c r="H83" s="23">
        <v>355</v>
      </c>
      <c r="I83" s="23"/>
      <c r="J83" s="20" t="s">
        <v>415</v>
      </c>
      <c r="K83" s="20" t="s">
        <v>416</v>
      </c>
      <c r="L83" s="22" t="s">
        <v>30</v>
      </c>
      <c r="M83" s="20" t="s">
        <v>417</v>
      </c>
      <c r="N83" s="20" t="s">
        <v>418</v>
      </c>
      <c r="O83" s="21" t="s">
        <v>33</v>
      </c>
      <c r="P83" s="29" t="s">
        <v>419</v>
      </c>
      <c r="Q83" s="19"/>
    </row>
    <row r="84" s="1" customFormat="1" ht="81" customHeight="1" spans="1:17">
      <c r="A84" s="19">
        <f>MAX(A$1:A83)+1</f>
        <v>67</v>
      </c>
      <c r="B84" s="21" t="s">
        <v>412</v>
      </c>
      <c r="C84" s="20" t="s">
        <v>420</v>
      </c>
      <c r="D84" s="21" t="s">
        <v>421</v>
      </c>
      <c r="E84" s="21" t="s">
        <v>26</v>
      </c>
      <c r="F84" s="21" t="s">
        <v>422</v>
      </c>
      <c r="G84" s="22">
        <f t="shared" si="7"/>
        <v>158</v>
      </c>
      <c r="H84" s="23"/>
      <c r="I84" s="23">
        <v>158</v>
      </c>
      <c r="J84" s="20" t="s">
        <v>423</v>
      </c>
      <c r="K84" s="20" t="s">
        <v>424</v>
      </c>
      <c r="L84" s="22" t="s">
        <v>93</v>
      </c>
      <c r="M84" s="20" t="s">
        <v>425</v>
      </c>
      <c r="N84" s="20" t="s">
        <v>418</v>
      </c>
      <c r="O84" s="21" t="s">
        <v>33</v>
      </c>
      <c r="P84" s="29" t="s">
        <v>419</v>
      </c>
      <c r="Q84" s="19"/>
    </row>
    <row r="85" s="1" customFormat="1" ht="56" customHeight="1" spans="1:17">
      <c r="A85" s="19">
        <f>MAX(A$1:A84)+1</f>
        <v>68</v>
      </c>
      <c r="B85" s="21" t="s">
        <v>412</v>
      </c>
      <c r="C85" s="20" t="s">
        <v>426</v>
      </c>
      <c r="D85" s="21" t="s">
        <v>79</v>
      </c>
      <c r="E85" s="21" t="s">
        <v>26</v>
      </c>
      <c r="F85" s="21" t="s">
        <v>106</v>
      </c>
      <c r="G85" s="22">
        <f t="shared" si="7"/>
        <v>176</v>
      </c>
      <c r="H85" s="22"/>
      <c r="I85" s="22">
        <v>176</v>
      </c>
      <c r="J85" s="20" t="s">
        <v>427</v>
      </c>
      <c r="K85" s="20" t="s">
        <v>428</v>
      </c>
      <c r="L85" s="19" t="s">
        <v>93</v>
      </c>
      <c r="M85" s="20" t="s">
        <v>429</v>
      </c>
      <c r="N85" s="20" t="s">
        <v>418</v>
      </c>
      <c r="O85" s="21" t="s">
        <v>33</v>
      </c>
      <c r="P85" s="21" t="s">
        <v>419</v>
      </c>
      <c r="Q85" s="23"/>
    </row>
    <row r="86" s="1" customFormat="1" ht="34.5" customHeight="1" spans="1:17">
      <c r="A86" s="16" t="s">
        <v>118</v>
      </c>
      <c r="C86" s="17" t="s">
        <v>158</v>
      </c>
      <c r="D86" s="18"/>
      <c r="E86" s="18"/>
      <c r="F86" s="18"/>
      <c r="G86" s="15">
        <f t="shared" ref="G86:I86" si="8">SUM(G87:G87)</f>
        <v>131</v>
      </c>
      <c r="H86" s="15">
        <f t="shared" si="8"/>
        <v>0</v>
      </c>
      <c r="I86" s="15">
        <f t="shared" si="8"/>
        <v>131</v>
      </c>
      <c r="J86" s="27"/>
      <c r="K86" s="27"/>
      <c r="L86" s="18"/>
      <c r="M86" s="27"/>
      <c r="N86" s="27"/>
      <c r="O86" s="18"/>
      <c r="P86" s="18"/>
      <c r="Q86" s="23"/>
    </row>
    <row r="87" s="1" customFormat="1" ht="45" customHeight="1" spans="1:17">
      <c r="A87" s="19">
        <f>MAX(A$1:A86)+1</f>
        <v>69</v>
      </c>
      <c r="B87" s="21" t="s">
        <v>158</v>
      </c>
      <c r="C87" s="20" t="s">
        <v>430</v>
      </c>
      <c r="D87" s="21" t="s">
        <v>136</v>
      </c>
      <c r="E87" s="21" t="s">
        <v>26</v>
      </c>
      <c r="F87" s="21" t="s">
        <v>431</v>
      </c>
      <c r="G87" s="22">
        <f t="shared" ref="G87:G91" si="9">H87+I87</f>
        <v>131</v>
      </c>
      <c r="H87" s="23"/>
      <c r="I87" s="23">
        <v>131</v>
      </c>
      <c r="J87" s="20" t="s">
        <v>432</v>
      </c>
      <c r="K87" s="20" t="s">
        <v>433</v>
      </c>
      <c r="L87" s="22" t="s">
        <v>93</v>
      </c>
      <c r="M87" s="20" t="s">
        <v>434</v>
      </c>
      <c r="N87" s="20" t="s">
        <v>435</v>
      </c>
      <c r="O87" s="21" t="s">
        <v>33</v>
      </c>
      <c r="P87" s="29" t="s">
        <v>136</v>
      </c>
      <c r="Q87" s="19"/>
    </row>
    <row r="88" s="1" customFormat="1" ht="34.5" customHeight="1" spans="1:17">
      <c r="A88" s="16" t="s">
        <v>133</v>
      </c>
      <c r="C88" s="17" t="s">
        <v>436</v>
      </c>
      <c r="D88" s="18"/>
      <c r="E88" s="18"/>
      <c r="F88" s="18"/>
      <c r="G88" s="15">
        <f t="shared" ref="G88:I88" si="10">SUM(G89:G89)</f>
        <v>2000</v>
      </c>
      <c r="H88" s="15">
        <f t="shared" si="10"/>
        <v>2000</v>
      </c>
      <c r="I88" s="15">
        <f t="shared" si="10"/>
        <v>0</v>
      </c>
      <c r="J88" s="27"/>
      <c r="K88" s="27"/>
      <c r="L88" s="18"/>
      <c r="M88" s="27"/>
      <c r="N88" s="27"/>
      <c r="O88" s="18"/>
      <c r="P88" s="18"/>
      <c r="Q88" s="23"/>
    </row>
    <row r="89" s="1" customFormat="1" ht="44" customHeight="1" spans="1:17">
      <c r="A89" s="19">
        <f>MAX(A$1:A88)+1</f>
        <v>70</v>
      </c>
      <c r="B89" s="21" t="s">
        <v>436</v>
      </c>
      <c r="C89" s="20" t="s">
        <v>437</v>
      </c>
      <c r="D89" s="21" t="s">
        <v>438</v>
      </c>
      <c r="E89" s="25" t="s">
        <v>26</v>
      </c>
      <c r="F89" s="21" t="s">
        <v>439</v>
      </c>
      <c r="G89" s="22">
        <f t="shared" si="9"/>
        <v>2000</v>
      </c>
      <c r="H89" s="22">
        <v>2000</v>
      </c>
      <c r="I89" s="22"/>
      <c r="J89" s="20" t="s">
        <v>440</v>
      </c>
      <c r="K89" s="20" t="s">
        <v>256</v>
      </c>
      <c r="L89" s="19" t="s">
        <v>93</v>
      </c>
      <c r="M89" s="20" t="s">
        <v>441</v>
      </c>
      <c r="N89" s="20" t="s">
        <v>442</v>
      </c>
      <c r="O89" s="21" t="s">
        <v>33</v>
      </c>
      <c r="P89" s="21" t="s">
        <v>438</v>
      </c>
      <c r="Q89" s="23"/>
    </row>
    <row r="90" s="1" customFormat="1" ht="34.5" customHeight="1" spans="1:17">
      <c r="A90" s="16" t="s">
        <v>165</v>
      </c>
      <c r="C90" s="17" t="s">
        <v>376</v>
      </c>
      <c r="D90" s="18"/>
      <c r="E90" s="18"/>
      <c r="F90" s="18"/>
      <c r="G90" s="15">
        <f>SUM(G91:G106)</f>
        <v>1179.3</v>
      </c>
      <c r="H90" s="15">
        <f>SUM(H91:H106)</f>
        <v>1179.3</v>
      </c>
      <c r="I90" s="15">
        <f>SUM(I91:I106)</f>
        <v>0</v>
      </c>
      <c r="J90" s="27"/>
      <c r="K90" s="27"/>
      <c r="L90" s="18"/>
      <c r="M90" s="27"/>
      <c r="N90" s="27"/>
      <c r="O90" s="18"/>
      <c r="P90" s="18"/>
      <c r="Q90" s="23"/>
    </row>
    <row r="91" s="1" customFormat="1" ht="48" customHeight="1" spans="1:17">
      <c r="A91" s="19">
        <f>MAX(A$1:A90)+1</f>
        <v>71</v>
      </c>
      <c r="B91" s="21" t="s">
        <v>376</v>
      </c>
      <c r="C91" s="20" t="s">
        <v>443</v>
      </c>
      <c r="D91" s="21" t="s">
        <v>212</v>
      </c>
      <c r="E91" s="21" t="s">
        <v>26</v>
      </c>
      <c r="F91" s="21" t="s">
        <v>444</v>
      </c>
      <c r="G91" s="22">
        <v>320</v>
      </c>
      <c r="H91" s="22">
        <v>320</v>
      </c>
      <c r="I91" s="22"/>
      <c r="J91" s="20" t="s">
        <v>445</v>
      </c>
      <c r="K91" s="20" t="s">
        <v>446</v>
      </c>
      <c r="L91" s="19" t="s">
        <v>39</v>
      </c>
      <c r="M91" s="20" t="s">
        <v>447</v>
      </c>
      <c r="N91" s="20" t="s">
        <v>382</v>
      </c>
      <c r="O91" s="21" t="s">
        <v>33</v>
      </c>
      <c r="P91" s="21" t="s">
        <v>232</v>
      </c>
      <c r="Q91" s="21" t="s">
        <v>76</v>
      </c>
    </row>
    <row r="92" s="1" customFormat="1" ht="34.5" customHeight="1" spans="1:17">
      <c r="A92" s="19">
        <f>MAX(A$1:A91)+1</f>
        <v>72</v>
      </c>
      <c r="B92" s="21" t="s">
        <v>376</v>
      </c>
      <c r="C92" s="20" t="s">
        <v>448</v>
      </c>
      <c r="D92" s="21" t="s">
        <v>212</v>
      </c>
      <c r="E92" s="21" t="s">
        <v>26</v>
      </c>
      <c r="F92" s="21" t="s">
        <v>449</v>
      </c>
      <c r="G92" s="22">
        <v>50</v>
      </c>
      <c r="H92" s="22">
        <v>50</v>
      </c>
      <c r="I92" s="22"/>
      <c r="J92" s="20" t="s">
        <v>363</v>
      </c>
      <c r="K92" s="20" t="s">
        <v>316</v>
      </c>
      <c r="L92" s="19" t="s">
        <v>39</v>
      </c>
      <c r="M92" s="20" t="s">
        <v>450</v>
      </c>
      <c r="N92" s="20" t="s">
        <v>382</v>
      </c>
      <c r="O92" s="21" t="s">
        <v>33</v>
      </c>
      <c r="P92" s="21" t="s">
        <v>210</v>
      </c>
      <c r="Q92" s="21" t="s">
        <v>76</v>
      </c>
    </row>
    <row r="93" s="1" customFormat="1" ht="48" customHeight="1" spans="1:17">
      <c r="A93" s="19">
        <f>MAX(A$1:A92)+1</f>
        <v>73</v>
      </c>
      <c r="B93" s="21" t="s">
        <v>376</v>
      </c>
      <c r="C93" s="20" t="s">
        <v>451</v>
      </c>
      <c r="D93" s="21" t="s">
        <v>212</v>
      </c>
      <c r="E93" s="21" t="s">
        <v>26</v>
      </c>
      <c r="F93" s="21" t="s">
        <v>452</v>
      </c>
      <c r="G93" s="22">
        <v>246</v>
      </c>
      <c r="H93" s="22">
        <v>246</v>
      </c>
      <c r="I93" s="22"/>
      <c r="J93" s="20" t="s">
        <v>363</v>
      </c>
      <c r="K93" s="20" t="s">
        <v>316</v>
      </c>
      <c r="L93" s="19" t="s">
        <v>39</v>
      </c>
      <c r="M93" s="20" t="s">
        <v>453</v>
      </c>
      <c r="N93" s="20" t="s">
        <v>382</v>
      </c>
      <c r="O93" s="21" t="s">
        <v>33</v>
      </c>
      <c r="P93" s="21" t="s">
        <v>210</v>
      </c>
      <c r="Q93" s="21"/>
    </row>
    <row r="94" s="1" customFormat="1" ht="34.5" customHeight="1" spans="1:17">
      <c r="A94" s="19">
        <f>MAX(A$1:A93)+1</f>
        <v>74</v>
      </c>
      <c r="B94" s="21" t="s">
        <v>376</v>
      </c>
      <c r="C94" s="20" t="s">
        <v>454</v>
      </c>
      <c r="D94" s="21" t="s">
        <v>212</v>
      </c>
      <c r="E94" s="21" t="s">
        <v>26</v>
      </c>
      <c r="F94" s="37"/>
      <c r="G94" s="22">
        <v>32.3</v>
      </c>
      <c r="H94" s="22">
        <v>32.3</v>
      </c>
      <c r="I94" s="22"/>
      <c r="J94" s="20" t="s">
        <v>455</v>
      </c>
      <c r="K94" s="20" t="s">
        <v>316</v>
      </c>
      <c r="L94" s="19" t="s">
        <v>39</v>
      </c>
      <c r="M94" s="20" t="s">
        <v>456</v>
      </c>
      <c r="N94" s="20" t="s">
        <v>382</v>
      </c>
      <c r="O94" s="21" t="s">
        <v>33</v>
      </c>
      <c r="P94" s="21" t="s">
        <v>210</v>
      </c>
      <c r="Q94" s="21"/>
    </row>
    <row r="95" s="1" customFormat="1" ht="34.5" customHeight="1" spans="1:17">
      <c r="A95" s="19">
        <f>MAX(A$1:A94)+1</f>
        <v>75</v>
      </c>
      <c r="B95" s="21" t="s">
        <v>376</v>
      </c>
      <c r="C95" s="20" t="s">
        <v>457</v>
      </c>
      <c r="D95" s="21" t="s">
        <v>79</v>
      </c>
      <c r="E95" s="21" t="s">
        <v>26</v>
      </c>
      <c r="F95" s="21" t="s">
        <v>458</v>
      </c>
      <c r="G95" s="22">
        <v>70</v>
      </c>
      <c r="H95" s="22">
        <v>70</v>
      </c>
      <c r="I95" s="22"/>
      <c r="J95" s="20" t="s">
        <v>459</v>
      </c>
      <c r="K95" s="20" t="s">
        <v>256</v>
      </c>
      <c r="L95" s="19" t="s">
        <v>39</v>
      </c>
      <c r="M95" s="20" t="s">
        <v>460</v>
      </c>
      <c r="N95" s="20" t="s">
        <v>382</v>
      </c>
      <c r="O95" s="21" t="s">
        <v>33</v>
      </c>
      <c r="P95" s="21" t="s">
        <v>232</v>
      </c>
      <c r="Q95" s="21" t="s">
        <v>76</v>
      </c>
    </row>
    <row r="96" s="1" customFormat="1" ht="34.5" customHeight="1" spans="1:17">
      <c r="A96" s="19">
        <f>MAX(A$1:A95)+1</f>
        <v>76</v>
      </c>
      <c r="B96" s="21" t="s">
        <v>376</v>
      </c>
      <c r="C96" s="20" t="s">
        <v>461</v>
      </c>
      <c r="D96" s="21" t="s">
        <v>79</v>
      </c>
      <c r="E96" s="21" t="s">
        <v>26</v>
      </c>
      <c r="F96" s="21" t="s">
        <v>462</v>
      </c>
      <c r="G96" s="22">
        <v>111</v>
      </c>
      <c r="H96" s="22">
        <v>111</v>
      </c>
      <c r="I96" s="22"/>
      <c r="J96" s="20" t="s">
        <v>455</v>
      </c>
      <c r="K96" s="20" t="s">
        <v>463</v>
      </c>
      <c r="L96" s="19" t="s">
        <v>39</v>
      </c>
      <c r="M96" s="20" t="s">
        <v>464</v>
      </c>
      <c r="N96" s="20" t="s">
        <v>382</v>
      </c>
      <c r="O96" s="21" t="s">
        <v>33</v>
      </c>
      <c r="P96" s="21" t="s">
        <v>232</v>
      </c>
      <c r="Q96" s="21" t="s">
        <v>76</v>
      </c>
    </row>
    <row r="97" s="1" customFormat="1" ht="34.5" customHeight="1" spans="1:17">
      <c r="A97" s="19">
        <f>MAX(A$1:A96)+1</f>
        <v>77</v>
      </c>
      <c r="B97" s="21" t="s">
        <v>376</v>
      </c>
      <c r="C97" s="20" t="s">
        <v>465</v>
      </c>
      <c r="D97" s="21" t="s">
        <v>79</v>
      </c>
      <c r="E97" s="21" t="s">
        <v>26</v>
      </c>
      <c r="F97" s="21" t="s">
        <v>466</v>
      </c>
      <c r="G97" s="22">
        <v>38</v>
      </c>
      <c r="H97" s="22">
        <v>38</v>
      </c>
      <c r="I97" s="22"/>
      <c r="J97" s="20" t="s">
        <v>467</v>
      </c>
      <c r="K97" s="20" t="s">
        <v>256</v>
      </c>
      <c r="L97" s="19" t="s">
        <v>39</v>
      </c>
      <c r="M97" s="20" t="s">
        <v>342</v>
      </c>
      <c r="N97" s="20" t="s">
        <v>468</v>
      </c>
      <c r="O97" s="21" t="s">
        <v>33</v>
      </c>
      <c r="P97" s="21" t="s">
        <v>232</v>
      </c>
      <c r="Q97" s="19"/>
    </row>
    <row r="98" s="1" customFormat="1" ht="34.5" customHeight="1" spans="1:17">
      <c r="A98" s="19">
        <f>MAX(A$1:A97)+1</f>
        <v>78</v>
      </c>
      <c r="B98" s="34"/>
      <c r="C98" s="20" t="s">
        <v>469</v>
      </c>
      <c r="D98" s="21" t="s">
        <v>44</v>
      </c>
      <c r="E98" s="21" t="s">
        <v>26</v>
      </c>
      <c r="F98" s="21" t="s">
        <v>466</v>
      </c>
      <c r="G98" s="22">
        <v>78.38</v>
      </c>
      <c r="H98" s="22">
        <v>78.38</v>
      </c>
      <c r="I98" s="22"/>
      <c r="J98" s="20" t="s">
        <v>470</v>
      </c>
      <c r="K98" s="20" t="s">
        <v>256</v>
      </c>
      <c r="L98" s="19" t="s">
        <v>39</v>
      </c>
      <c r="M98" s="20" t="s">
        <v>471</v>
      </c>
      <c r="N98" s="20" t="s">
        <v>468</v>
      </c>
      <c r="O98" s="21" t="s">
        <v>33</v>
      </c>
      <c r="P98" s="21" t="s">
        <v>232</v>
      </c>
      <c r="Q98" s="19"/>
    </row>
    <row r="99" s="1" customFormat="1" ht="34.5" customHeight="1" spans="1:17">
      <c r="A99" s="19">
        <f>MAX(A$1:A98)+1</f>
        <v>79</v>
      </c>
      <c r="B99" s="34"/>
      <c r="C99" s="20" t="s">
        <v>472</v>
      </c>
      <c r="D99" s="21" t="s">
        <v>212</v>
      </c>
      <c r="E99" s="21" t="s">
        <v>26</v>
      </c>
      <c r="F99" s="21" t="s">
        <v>444</v>
      </c>
      <c r="G99" s="22">
        <v>31.6</v>
      </c>
      <c r="H99" s="22">
        <v>31.6</v>
      </c>
      <c r="I99" s="22"/>
      <c r="J99" s="20" t="s">
        <v>473</v>
      </c>
      <c r="K99" s="20" t="s">
        <v>256</v>
      </c>
      <c r="L99" s="19" t="s">
        <v>39</v>
      </c>
      <c r="M99" s="20" t="s">
        <v>474</v>
      </c>
      <c r="N99" s="20" t="s">
        <v>468</v>
      </c>
      <c r="O99" s="21" t="s">
        <v>33</v>
      </c>
      <c r="P99" s="21" t="s">
        <v>232</v>
      </c>
      <c r="Q99" s="19"/>
    </row>
    <row r="100" s="1" customFormat="1" ht="34.5" customHeight="1" spans="1:17">
      <c r="A100" s="19">
        <f>MAX(A$1:A99)+1</f>
        <v>80</v>
      </c>
      <c r="B100" s="34"/>
      <c r="C100" s="20" t="s">
        <v>475</v>
      </c>
      <c r="D100" s="21" t="s">
        <v>220</v>
      </c>
      <c r="E100" s="21" t="s">
        <v>26</v>
      </c>
      <c r="F100" s="21" t="s">
        <v>466</v>
      </c>
      <c r="G100" s="22">
        <v>37.6</v>
      </c>
      <c r="H100" s="22">
        <v>37.6</v>
      </c>
      <c r="I100" s="22"/>
      <c r="J100" s="20" t="s">
        <v>476</v>
      </c>
      <c r="K100" s="20" t="s">
        <v>256</v>
      </c>
      <c r="L100" s="19" t="s">
        <v>39</v>
      </c>
      <c r="M100" s="20" t="s">
        <v>477</v>
      </c>
      <c r="N100" s="20" t="s">
        <v>468</v>
      </c>
      <c r="O100" s="21" t="s">
        <v>33</v>
      </c>
      <c r="P100" s="21" t="s">
        <v>232</v>
      </c>
      <c r="Q100" s="19"/>
    </row>
    <row r="101" s="1" customFormat="1" ht="34.5" customHeight="1" spans="1:17">
      <c r="A101" s="19">
        <f>MAX(A$1:A100)+1</f>
        <v>81</v>
      </c>
      <c r="B101" s="34"/>
      <c r="C101" s="20" t="s">
        <v>478</v>
      </c>
      <c r="D101" s="21" t="s">
        <v>308</v>
      </c>
      <c r="E101" s="21" t="s">
        <v>26</v>
      </c>
      <c r="F101" s="21" t="s">
        <v>466</v>
      </c>
      <c r="G101" s="22">
        <v>23.98</v>
      </c>
      <c r="H101" s="22">
        <v>23.98</v>
      </c>
      <c r="I101" s="22"/>
      <c r="J101" s="20" t="s">
        <v>479</v>
      </c>
      <c r="K101" s="20" t="s">
        <v>256</v>
      </c>
      <c r="L101" s="19" t="s">
        <v>39</v>
      </c>
      <c r="M101" s="20" t="s">
        <v>480</v>
      </c>
      <c r="N101" s="20" t="s">
        <v>468</v>
      </c>
      <c r="O101" s="21" t="s">
        <v>33</v>
      </c>
      <c r="P101" s="21" t="s">
        <v>232</v>
      </c>
      <c r="Q101" s="19"/>
    </row>
    <row r="102" s="1" customFormat="1" ht="34.5" customHeight="1" spans="1:17">
      <c r="A102" s="19">
        <f>MAX(A$1:A101)+1</f>
        <v>82</v>
      </c>
      <c r="B102" s="34"/>
      <c r="C102" s="20" t="s">
        <v>481</v>
      </c>
      <c r="D102" s="21" t="s">
        <v>35</v>
      </c>
      <c r="E102" s="21" t="s">
        <v>26</v>
      </c>
      <c r="F102" s="21" t="s">
        <v>444</v>
      </c>
      <c r="G102" s="22">
        <v>16</v>
      </c>
      <c r="H102" s="22">
        <v>16</v>
      </c>
      <c r="I102" s="22"/>
      <c r="J102" s="20" t="s">
        <v>482</v>
      </c>
      <c r="K102" s="20" t="s">
        <v>256</v>
      </c>
      <c r="L102" s="19" t="s">
        <v>39</v>
      </c>
      <c r="M102" s="20" t="s">
        <v>483</v>
      </c>
      <c r="N102" s="20" t="s">
        <v>468</v>
      </c>
      <c r="O102" s="21" t="s">
        <v>33</v>
      </c>
      <c r="P102" s="21" t="s">
        <v>232</v>
      </c>
      <c r="Q102" s="19"/>
    </row>
    <row r="103" s="1" customFormat="1" ht="34.5" customHeight="1" spans="1:17">
      <c r="A103" s="19">
        <f>MAX(A$1:A102)+1</f>
        <v>83</v>
      </c>
      <c r="B103" s="34"/>
      <c r="C103" s="20" t="s">
        <v>484</v>
      </c>
      <c r="D103" s="21" t="s">
        <v>68</v>
      </c>
      <c r="E103" s="21" t="s">
        <v>26</v>
      </c>
      <c r="F103" s="21" t="s">
        <v>466</v>
      </c>
      <c r="G103" s="22">
        <v>37.18</v>
      </c>
      <c r="H103" s="22">
        <v>37.18</v>
      </c>
      <c r="I103" s="22"/>
      <c r="J103" s="20" t="s">
        <v>485</v>
      </c>
      <c r="K103" s="20" t="s">
        <v>256</v>
      </c>
      <c r="L103" s="19" t="s">
        <v>39</v>
      </c>
      <c r="M103" s="20" t="s">
        <v>486</v>
      </c>
      <c r="N103" s="20" t="s">
        <v>468</v>
      </c>
      <c r="O103" s="21" t="s">
        <v>33</v>
      </c>
      <c r="P103" s="21" t="s">
        <v>232</v>
      </c>
      <c r="Q103" s="19"/>
    </row>
    <row r="104" s="1" customFormat="1" ht="34.5" customHeight="1" spans="1:17">
      <c r="A104" s="19">
        <f>MAX(A$1:A103)+1</f>
        <v>84</v>
      </c>
      <c r="B104" s="34"/>
      <c r="C104" s="20" t="s">
        <v>487</v>
      </c>
      <c r="D104" s="21" t="s">
        <v>122</v>
      </c>
      <c r="E104" s="21" t="s">
        <v>26</v>
      </c>
      <c r="F104" s="21" t="s">
        <v>444</v>
      </c>
      <c r="G104" s="22">
        <v>52</v>
      </c>
      <c r="H104" s="22">
        <v>52</v>
      </c>
      <c r="I104" s="22"/>
      <c r="J104" s="20" t="s">
        <v>488</v>
      </c>
      <c r="K104" s="20" t="s">
        <v>256</v>
      </c>
      <c r="L104" s="19" t="s">
        <v>39</v>
      </c>
      <c r="M104" s="20" t="s">
        <v>360</v>
      </c>
      <c r="N104" s="20" t="s">
        <v>468</v>
      </c>
      <c r="O104" s="21" t="s">
        <v>33</v>
      </c>
      <c r="P104" s="21" t="s">
        <v>232</v>
      </c>
      <c r="Q104" s="19"/>
    </row>
    <row r="105" s="1" customFormat="1" ht="34.5" customHeight="1" spans="1:17">
      <c r="A105" s="19">
        <f>MAX(A$1:A104)+1</f>
        <v>85</v>
      </c>
      <c r="B105" s="34"/>
      <c r="C105" s="20" t="s">
        <v>489</v>
      </c>
      <c r="D105" s="21" t="s">
        <v>276</v>
      </c>
      <c r="E105" s="21" t="s">
        <v>26</v>
      </c>
      <c r="F105" s="21" t="s">
        <v>444</v>
      </c>
      <c r="G105" s="22">
        <v>22.66</v>
      </c>
      <c r="H105" s="22">
        <v>22.66</v>
      </c>
      <c r="I105" s="22"/>
      <c r="J105" s="20" t="s">
        <v>490</v>
      </c>
      <c r="K105" s="20" t="s">
        <v>491</v>
      </c>
      <c r="L105" s="19" t="s">
        <v>39</v>
      </c>
      <c r="M105" s="20" t="s">
        <v>492</v>
      </c>
      <c r="N105" s="20" t="s">
        <v>468</v>
      </c>
      <c r="O105" s="21" t="s">
        <v>33</v>
      </c>
      <c r="P105" s="21" t="s">
        <v>232</v>
      </c>
      <c r="Q105" s="19"/>
    </row>
    <row r="106" s="1" customFormat="1" ht="34.5" customHeight="1" spans="1:17">
      <c r="A106" s="19">
        <f>MAX(A$1:A105)+1</f>
        <v>86</v>
      </c>
      <c r="B106" s="34"/>
      <c r="C106" s="20" t="s">
        <v>493</v>
      </c>
      <c r="D106" s="21" t="s">
        <v>294</v>
      </c>
      <c r="E106" s="21" t="s">
        <v>26</v>
      </c>
      <c r="F106" s="21" t="s">
        <v>444</v>
      </c>
      <c r="G106" s="22">
        <v>12.6</v>
      </c>
      <c r="H106" s="22">
        <v>12.6</v>
      </c>
      <c r="I106" s="22"/>
      <c r="J106" s="20" t="s">
        <v>494</v>
      </c>
      <c r="K106" s="20" t="s">
        <v>256</v>
      </c>
      <c r="L106" s="19" t="s">
        <v>39</v>
      </c>
      <c r="M106" s="20" t="s">
        <v>495</v>
      </c>
      <c r="N106" s="20" t="s">
        <v>468</v>
      </c>
      <c r="O106" s="21" t="s">
        <v>33</v>
      </c>
      <c r="P106" s="21" t="s">
        <v>232</v>
      </c>
      <c r="Q106" s="19"/>
    </row>
    <row r="107" s="1" customFormat="1" ht="34.5" customHeight="1" spans="1:17">
      <c r="A107" s="16" t="s">
        <v>200</v>
      </c>
      <c r="C107" s="17" t="s">
        <v>496</v>
      </c>
      <c r="D107" s="18"/>
      <c r="E107" s="18"/>
      <c r="F107" s="18"/>
      <c r="G107" s="15">
        <f>SUM(G108:G113)</f>
        <v>826.2238</v>
      </c>
      <c r="H107" s="15">
        <f>SUM(H108:H113)</f>
        <v>0</v>
      </c>
      <c r="I107" s="15">
        <f>SUM(I108:I113)</f>
        <v>826.2238</v>
      </c>
      <c r="J107" s="27"/>
      <c r="K107" s="27"/>
      <c r="L107" s="18"/>
      <c r="M107" s="27"/>
      <c r="N107" s="27"/>
      <c r="O107" s="21"/>
      <c r="P107" s="21"/>
      <c r="Q107" s="23"/>
    </row>
    <row r="108" s="1" customFormat="1" ht="34.5" customHeight="1" spans="1:17">
      <c r="A108" s="19">
        <f>MAX(A$1:A107)+1</f>
        <v>87</v>
      </c>
      <c r="B108" s="21" t="s">
        <v>496</v>
      </c>
      <c r="C108" s="20" t="s">
        <v>497</v>
      </c>
      <c r="D108" s="21" t="s">
        <v>259</v>
      </c>
      <c r="E108" s="25" t="s">
        <v>26</v>
      </c>
      <c r="F108" s="37"/>
      <c r="G108" s="22">
        <f t="shared" ref="G108:G113" si="11">H108+I108</f>
        <v>263</v>
      </c>
      <c r="H108" s="22"/>
      <c r="I108" s="22">
        <v>263</v>
      </c>
      <c r="J108" s="20" t="s">
        <v>498</v>
      </c>
      <c r="K108" s="20" t="s">
        <v>499</v>
      </c>
      <c r="L108" s="19" t="s">
        <v>39</v>
      </c>
      <c r="M108" s="20" t="s">
        <v>500</v>
      </c>
      <c r="N108" s="20" t="s">
        <v>501</v>
      </c>
      <c r="O108" s="21" t="s">
        <v>33</v>
      </c>
      <c r="P108" s="21" t="s">
        <v>259</v>
      </c>
      <c r="Q108" s="21" t="s">
        <v>76</v>
      </c>
    </row>
    <row r="109" s="1" customFormat="1" ht="52" customHeight="1" spans="1:17">
      <c r="A109" s="19">
        <f>MAX(A$1:A108)+1</f>
        <v>88</v>
      </c>
      <c r="B109" s="21" t="s">
        <v>496</v>
      </c>
      <c r="C109" s="20" t="s">
        <v>502</v>
      </c>
      <c r="D109" s="21" t="s">
        <v>339</v>
      </c>
      <c r="E109" s="25" t="s">
        <v>26</v>
      </c>
      <c r="F109" s="21" t="s">
        <v>503</v>
      </c>
      <c r="G109" s="22">
        <f t="shared" si="11"/>
        <v>532.4238</v>
      </c>
      <c r="H109" s="22"/>
      <c r="I109" s="3">
        <v>532.4238</v>
      </c>
      <c r="J109" s="20" t="s">
        <v>504</v>
      </c>
      <c r="K109" s="20" t="s">
        <v>505</v>
      </c>
      <c r="L109" s="19" t="s">
        <v>93</v>
      </c>
      <c r="M109" s="20" t="s">
        <v>506</v>
      </c>
      <c r="N109" s="20" t="s">
        <v>507</v>
      </c>
      <c r="O109" s="21" t="s">
        <v>33</v>
      </c>
      <c r="P109" s="21" t="s">
        <v>259</v>
      </c>
      <c r="Q109" s="21" t="s">
        <v>76</v>
      </c>
    </row>
    <row r="110" s="1" customFormat="1" ht="34.5" customHeight="1" spans="1:17">
      <c r="A110" s="19">
        <f>MAX(A$1:A109)+1</f>
        <v>89</v>
      </c>
      <c r="B110" s="21" t="s">
        <v>496</v>
      </c>
      <c r="C110" s="20" t="s">
        <v>508</v>
      </c>
      <c r="D110" s="21" t="s">
        <v>259</v>
      </c>
      <c r="E110" s="25" t="s">
        <v>26</v>
      </c>
      <c r="F110" s="21" t="s">
        <v>509</v>
      </c>
      <c r="G110" s="22">
        <f t="shared" si="11"/>
        <v>3.1</v>
      </c>
      <c r="H110" s="22"/>
      <c r="I110" s="22">
        <v>3.1</v>
      </c>
      <c r="J110" s="20" t="s">
        <v>510</v>
      </c>
      <c r="K110" s="20" t="s">
        <v>511</v>
      </c>
      <c r="L110" s="19" t="s">
        <v>30</v>
      </c>
      <c r="M110" s="20" t="s">
        <v>512</v>
      </c>
      <c r="N110" s="20" t="s">
        <v>382</v>
      </c>
      <c r="O110" s="21" t="s">
        <v>33</v>
      </c>
      <c r="P110" s="21" t="s">
        <v>259</v>
      </c>
      <c r="Q110" s="21"/>
    </row>
    <row r="111" s="1" customFormat="1" ht="34.5" customHeight="1" spans="1:17">
      <c r="A111" s="19">
        <f>MAX(A$1:A110)+1</f>
        <v>90</v>
      </c>
      <c r="B111" s="21" t="s">
        <v>496</v>
      </c>
      <c r="C111" s="20" t="s">
        <v>513</v>
      </c>
      <c r="D111" s="21" t="s">
        <v>259</v>
      </c>
      <c r="E111" s="25" t="s">
        <v>26</v>
      </c>
      <c r="F111" s="21" t="s">
        <v>514</v>
      </c>
      <c r="G111" s="22">
        <f t="shared" si="11"/>
        <v>4.6</v>
      </c>
      <c r="H111" s="22"/>
      <c r="I111" s="22">
        <v>4.6</v>
      </c>
      <c r="J111" s="20" t="s">
        <v>515</v>
      </c>
      <c r="K111" s="20" t="s">
        <v>511</v>
      </c>
      <c r="L111" s="19" t="s">
        <v>30</v>
      </c>
      <c r="M111" s="20" t="s">
        <v>516</v>
      </c>
      <c r="N111" s="20" t="s">
        <v>517</v>
      </c>
      <c r="O111" s="21" t="s">
        <v>33</v>
      </c>
      <c r="P111" s="21" t="s">
        <v>259</v>
      </c>
      <c r="Q111" s="21"/>
    </row>
    <row r="112" s="1" customFormat="1" ht="34.5" customHeight="1" spans="1:17">
      <c r="A112" s="19">
        <f>MAX(A$1:A111)+1</f>
        <v>91</v>
      </c>
      <c r="B112" s="21" t="s">
        <v>496</v>
      </c>
      <c r="C112" s="20" t="s">
        <v>518</v>
      </c>
      <c r="D112" s="21" t="s">
        <v>259</v>
      </c>
      <c r="E112" s="25" t="s">
        <v>26</v>
      </c>
      <c r="F112" s="21" t="s">
        <v>519</v>
      </c>
      <c r="G112" s="22">
        <f t="shared" si="11"/>
        <v>9.1</v>
      </c>
      <c r="H112" s="22"/>
      <c r="I112" s="22">
        <v>9.1</v>
      </c>
      <c r="J112" s="20" t="s">
        <v>520</v>
      </c>
      <c r="K112" s="20" t="s">
        <v>511</v>
      </c>
      <c r="L112" s="19" t="s">
        <v>30</v>
      </c>
      <c r="M112" s="20" t="s">
        <v>521</v>
      </c>
      <c r="N112" s="20" t="s">
        <v>507</v>
      </c>
      <c r="O112" s="21" t="s">
        <v>33</v>
      </c>
      <c r="P112" s="21" t="s">
        <v>259</v>
      </c>
      <c r="Q112" s="21"/>
    </row>
    <row r="113" s="1" customFormat="1" ht="34.5" customHeight="1" spans="1:17">
      <c r="A113" s="19">
        <f>MAX(A$1:A112)+1</f>
        <v>92</v>
      </c>
      <c r="B113" s="21" t="s">
        <v>496</v>
      </c>
      <c r="C113" s="20" t="s">
        <v>522</v>
      </c>
      <c r="D113" s="21" t="s">
        <v>259</v>
      </c>
      <c r="E113" s="25" t="s">
        <v>26</v>
      </c>
      <c r="F113" s="21" t="s">
        <v>523</v>
      </c>
      <c r="G113" s="22">
        <f t="shared" si="11"/>
        <v>14</v>
      </c>
      <c r="H113" s="22"/>
      <c r="I113" s="22">
        <v>14</v>
      </c>
      <c r="J113" s="20" t="s">
        <v>524</v>
      </c>
      <c r="K113" s="20" t="s">
        <v>511</v>
      </c>
      <c r="L113" s="19" t="s">
        <v>30</v>
      </c>
      <c r="M113" s="20" t="s">
        <v>525</v>
      </c>
      <c r="N113" s="20" t="s">
        <v>507</v>
      </c>
      <c r="O113" s="21" t="s">
        <v>33</v>
      </c>
      <c r="P113" s="21" t="s">
        <v>259</v>
      </c>
      <c r="Q113" s="21"/>
    </row>
    <row r="114" s="1" customFormat="1" ht="34.5" customHeight="1" spans="1:17">
      <c r="A114" s="16" t="s">
        <v>526</v>
      </c>
      <c r="C114" s="17" t="s">
        <v>527</v>
      </c>
      <c r="D114" s="18"/>
      <c r="E114" s="18"/>
      <c r="F114" s="18"/>
      <c r="G114" s="15">
        <f>G115</f>
        <v>393.65</v>
      </c>
      <c r="H114" s="15">
        <f>H115</f>
        <v>155.87</v>
      </c>
      <c r="I114" s="15">
        <f>I115</f>
        <v>237.78</v>
      </c>
      <c r="J114" s="27"/>
      <c r="K114" s="27"/>
      <c r="L114" s="18"/>
      <c r="M114" s="27"/>
      <c r="N114" s="27"/>
      <c r="O114" s="18"/>
      <c r="P114" s="18"/>
      <c r="Q114" s="28"/>
    </row>
    <row r="115" s="1" customFormat="1" ht="34.5" customHeight="1" spans="1:17">
      <c r="A115" s="19">
        <f>MAX(A$1:A114)+1</f>
        <v>93</v>
      </c>
      <c r="B115" s="21"/>
      <c r="C115" s="20" t="s">
        <v>528</v>
      </c>
      <c r="D115" s="21" t="s">
        <v>529</v>
      </c>
      <c r="E115" s="25" t="s">
        <v>26</v>
      </c>
      <c r="F115" s="21" t="s">
        <v>62</v>
      </c>
      <c r="G115" s="22">
        <f>H115+I115</f>
        <v>393.65</v>
      </c>
      <c r="H115" s="22">
        <v>155.87</v>
      </c>
      <c r="I115" s="22">
        <v>237.78</v>
      </c>
      <c r="J115" s="20" t="s">
        <v>530</v>
      </c>
      <c r="K115" s="20" t="s">
        <v>531</v>
      </c>
      <c r="L115" s="19" t="s">
        <v>93</v>
      </c>
      <c r="M115" s="20" t="s">
        <v>532</v>
      </c>
      <c r="N115" s="20" t="s">
        <v>533</v>
      </c>
      <c r="O115" s="21" t="s">
        <v>529</v>
      </c>
      <c r="P115" s="21" t="s">
        <v>529</v>
      </c>
      <c r="Q115" s="21"/>
    </row>
  </sheetData>
  <autoFilter xmlns:etc="http://www.wps.cn/officeDocument/2017/etCustomData" ref="A3:Q115" etc:filterBottomFollowUsedRange="0">
    <extLst/>
  </autoFilter>
  <mergeCells count="16">
    <mergeCell ref="A1:Q1"/>
    <mergeCell ref="G2:I2"/>
    <mergeCell ref="A2:A3"/>
    <mergeCell ref="B2:B3"/>
    <mergeCell ref="C2:C3"/>
    <mergeCell ref="D2:D3"/>
    <mergeCell ref="E2:E3"/>
    <mergeCell ref="F2:F3"/>
    <mergeCell ref="J2:J3"/>
    <mergeCell ref="K2:K3"/>
    <mergeCell ref="L2:L3"/>
    <mergeCell ref="M2:M3"/>
    <mergeCell ref="N2:N3"/>
    <mergeCell ref="O2:O3"/>
    <mergeCell ref="P2:P3"/>
    <mergeCell ref="Q2:Q3"/>
  </mergeCells>
  <printOptions horizontalCentered="1"/>
  <pageMargins left="0.554166666666667" right="0.554166666666667" top="0.747916666666667" bottom="0.511805555555556" header="0.511805555555556" footer="0.235416666666667"/>
  <pageSetup paperSize="8" scale="88" fitToHeight="0" orientation="landscape" horizontalDpi="600"/>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6"/>
  <sheetViews>
    <sheetView tabSelected="1" zoomScale="80" zoomScaleNormal="80" topLeftCell="A93" workbookViewId="0">
      <selection activeCell="A93" sqref="$A1:$XFD1048576"/>
    </sheetView>
  </sheetViews>
  <sheetFormatPr defaultColWidth="9" defaultRowHeight="15"/>
  <cols>
    <col min="1" max="1" width="7.21666666666667" style="1" customWidth="1"/>
    <col min="2" max="2" width="24.1333333333333" style="2" customWidth="1"/>
    <col min="3" max="3" width="16.625" style="3" customWidth="1"/>
    <col min="4" max="4" width="9.70833333333333" style="3" customWidth="1"/>
    <col min="5" max="5" width="11.1083333333333" style="4" customWidth="1"/>
    <col min="6" max="6" width="10.375" style="5" customWidth="1"/>
    <col min="7" max="7" width="9.525" style="3" customWidth="1"/>
    <col min="8" max="8" width="10.375" style="3" customWidth="1"/>
    <col min="9" max="9" width="53.225" style="2" customWidth="1"/>
    <col min="10" max="10" width="17.9333333333333" style="2" customWidth="1"/>
    <col min="11" max="11" width="20.875" style="2" customWidth="1"/>
    <col min="12" max="12" width="19.1083333333333" style="2" customWidth="1"/>
    <col min="13" max="13" width="22.4916666666667" style="2" customWidth="1"/>
    <col min="14" max="14" width="13.4666666666667" style="3" customWidth="1"/>
    <col min="15" max="15" width="12.5" style="3" customWidth="1"/>
    <col min="16" max="16384" width="9" style="1"/>
  </cols>
  <sheetData>
    <row r="1" ht="22.5" spans="1:1">
      <c r="A1" s="6" t="s">
        <v>534</v>
      </c>
    </row>
    <row r="2" s="1" customFormat="1" ht="45" customHeight="1" spans="1:15">
      <c r="A2" s="7" t="s">
        <v>0</v>
      </c>
      <c r="B2" s="7"/>
      <c r="C2" s="7"/>
      <c r="D2" s="7"/>
      <c r="E2" s="7"/>
      <c r="F2" s="7"/>
      <c r="G2" s="7"/>
      <c r="H2" s="7"/>
      <c r="I2" s="7"/>
      <c r="J2" s="7"/>
      <c r="K2" s="7"/>
      <c r="L2" s="7"/>
      <c r="M2" s="7"/>
      <c r="N2" s="7"/>
      <c r="O2" s="7"/>
    </row>
    <row r="3" s="1" customFormat="1" ht="24" customHeight="1" spans="1:15">
      <c r="A3" s="8" t="s">
        <v>1</v>
      </c>
      <c r="B3" s="8" t="s">
        <v>3</v>
      </c>
      <c r="C3" s="8" t="s">
        <v>535</v>
      </c>
      <c r="D3" s="8" t="s">
        <v>5</v>
      </c>
      <c r="E3" s="8" t="s">
        <v>6</v>
      </c>
      <c r="F3" s="9" t="s">
        <v>7</v>
      </c>
      <c r="G3" s="9"/>
      <c r="H3" s="9"/>
      <c r="I3" s="8" t="s">
        <v>8</v>
      </c>
      <c r="J3" s="8" t="s">
        <v>9</v>
      </c>
      <c r="K3" s="8" t="s">
        <v>10</v>
      </c>
      <c r="L3" s="8" t="s">
        <v>11</v>
      </c>
      <c r="M3" s="8" t="s">
        <v>12</v>
      </c>
      <c r="N3" s="8" t="s">
        <v>14</v>
      </c>
      <c r="O3" s="16" t="s">
        <v>15</v>
      </c>
    </row>
    <row r="4" s="1" customFormat="1" ht="25" customHeight="1" spans="1:15">
      <c r="A4" s="10"/>
      <c r="B4" s="10"/>
      <c r="C4" s="10"/>
      <c r="D4" s="10"/>
      <c r="E4" s="10"/>
      <c r="F4" s="9" t="s">
        <v>16</v>
      </c>
      <c r="G4" s="9" t="s">
        <v>536</v>
      </c>
      <c r="H4" s="9" t="s">
        <v>537</v>
      </c>
      <c r="I4" s="10"/>
      <c r="J4" s="10"/>
      <c r="K4" s="10"/>
      <c r="L4" s="10"/>
      <c r="M4" s="10"/>
      <c r="N4" s="10"/>
      <c r="O4" s="16"/>
    </row>
    <row r="5" s="1" customFormat="1" ht="37" customHeight="1" spans="1:15">
      <c r="A5" s="11" t="s">
        <v>16</v>
      </c>
      <c r="B5" s="12"/>
      <c r="C5" s="12"/>
      <c r="D5" s="12"/>
      <c r="E5" s="13"/>
      <c r="F5" s="14">
        <f t="shared" ref="F5:H5" si="0">F6+F82+F76+F115</f>
        <v>23513</v>
      </c>
      <c r="G5" s="15">
        <f t="shared" si="0"/>
        <v>15587</v>
      </c>
      <c r="H5" s="15">
        <f t="shared" si="0"/>
        <v>7926</v>
      </c>
      <c r="I5" s="26"/>
      <c r="J5" s="26"/>
      <c r="K5" s="26"/>
      <c r="L5" s="26"/>
      <c r="M5" s="26"/>
      <c r="N5" s="26"/>
      <c r="O5" s="26"/>
    </row>
    <row r="6" s="1" customFormat="1" ht="34.5" customHeight="1" spans="1:15">
      <c r="A6" s="16" t="s">
        <v>19</v>
      </c>
      <c r="B6" s="17" t="s">
        <v>20</v>
      </c>
      <c r="C6" s="18"/>
      <c r="D6" s="18"/>
      <c r="E6" s="18"/>
      <c r="F6" s="14">
        <f t="shared" ref="F6:H6" si="1">F7+F21+F24+F38+F30+F36+F62</f>
        <v>14343.8262</v>
      </c>
      <c r="G6" s="14">
        <f t="shared" si="1"/>
        <v>9504.83</v>
      </c>
      <c r="H6" s="14">
        <f t="shared" si="1"/>
        <v>4838.9962</v>
      </c>
      <c r="I6" s="27"/>
      <c r="J6" s="27"/>
      <c r="K6" s="18"/>
      <c r="L6" s="27"/>
      <c r="M6" s="27"/>
      <c r="N6" s="18"/>
      <c r="O6" s="28"/>
    </row>
    <row r="7" s="1" customFormat="1" ht="34.5" customHeight="1" spans="1:15">
      <c r="A7" s="16" t="s">
        <v>21</v>
      </c>
      <c r="B7" s="17" t="s">
        <v>22</v>
      </c>
      <c r="C7" s="18"/>
      <c r="D7" s="18"/>
      <c r="E7" s="18"/>
      <c r="F7" s="15">
        <f>SUM(F8:F20)</f>
        <v>5272</v>
      </c>
      <c r="G7" s="15">
        <f>SUM(G8:G20)</f>
        <v>2930</v>
      </c>
      <c r="H7" s="15">
        <f>SUM(H8:H20)</f>
        <v>2342</v>
      </c>
      <c r="I7" s="27"/>
      <c r="J7" s="27"/>
      <c r="K7" s="18"/>
      <c r="L7" s="27"/>
      <c r="M7" s="27"/>
      <c r="N7" s="18"/>
      <c r="O7" s="23"/>
    </row>
    <row r="8" s="1" customFormat="1" ht="47" customHeight="1" spans="1:15">
      <c r="A8" s="19">
        <f>MAX(A$2:A7)+1</f>
        <v>1</v>
      </c>
      <c r="B8" s="20" t="s">
        <v>24</v>
      </c>
      <c r="C8" s="21" t="s">
        <v>25</v>
      </c>
      <c r="D8" s="21" t="s">
        <v>26</v>
      </c>
      <c r="E8" s="21" t="s">
        <v>27</v>
      </c>
      <c r="F8" s="22">
        <f t="shared" ref="F8:F13" si="2">G8+H8</f>
        <v>300</v>
      </c>
      <c r="G8" s="23">
        <v>300</v>
      </c>
      <c r="H8" s="23"/>
      <c r="I8" s="20" t="s">
        <v>28</v>
      </c>
      <c r="J8" s="21" t="s">
        <v>29</v>
      </c>
      <c r="K8" s="19" t="s">
        <v>538</v>
      </c>
      <c r="L8" s="20" t="s">
        <v>31</v>
      </c>
      <c r="M8" s="20" t="s">
        <v>32</v>
      </c>
      <c r="N8" s="21" t="s">
        <v>25</v>
      </c>
      <c r="O8" s="23"/>
    </row>
    <row r="9" s="1" customFormat="1" ht="48" customHeight="1" spans="1:15">
      <c r="A9" s="19">
        <f>MAX(A$2:A8)+1</f>
        <v>2</v>
      </c>
      <c r="B9" s="20" t="s">
        <v>34</v>
      </c>
      <c r="C9" s="21" t="s">
        <v>35</v>
      </c>
      <c r="D9" s="21" t="s">
        <v>26</v>
      </c>
      <c r="E9" s="21" t="s">
        <v>36</v>
      </c>
      <c r="F9" s="22">
        <f t="shared" si="2"/>
        <v>90</v>
      </c>
      <c r="G9" s="23">
        <v>90</v>
      </c>
      <c r="H9" s="23"/>
      <c r="I9" s="20" t="s">
        <v>539</v>
      </c>
      <c r="J9" s="21" t="s">
        <v>540</v>
      </c>
      <c r="K9" s="19" t="s">
        <v>541</v>
      </c>
      <c r="L9" s="20" t="s">
        <v>40</v>
      </c>
      <c r="M9" s="20" t="s">
        <v>41</v>
      </c>
      <c r="N9" s="21" t="s">
        <v>25</v>
      </c>
      <c r="O9" s="23"/>
    </row>
    <row r="10" s="1" customFormat="1" ht="52" customHeight="1" spans="1:15">
      <c r="A10" s="19">
        <f>MAX(A$2:A9)+1</f>
        <v>3</v>
      </c>
      <c r="B10" s="20" t="s">
        <v>542</v>
      </c>
      <c r="C10" s="21" t="s">
        <v>44</v>
      </c>
      <c r="D10" s="21" t="s">
        <v>26</v>
      </c>
      <c r="E10" s="21" t="s">
        <v>27</v>
      </c>
      <c r="F10" s="22">
        <f t="shared" si="2"/>
        <v>50</v>
      </c>
      <c r="G10" s="23">
        <v>50</v>
      </c>
      <c r="H10" s="23"/>
      <c r="I10" s="20" t="s">
        <v>543</v>
      </c>
      <c r="J10" s="21" t="s">
        <v>544</v>
      </c>
      <c r="K10" s="19" t="s">
        <v>541</v>
      </c>
      <c r="L10" s="20" t="s">
        <v>40</v>
      </c>
      <c r="M10" s="20" t="s">
        <v>48</v>
      </c>
      <c r="N10" s="21" t="s">
        <v>25</v>
      </c>
      <c r="O10" s="23"/>
    </row>
    <row r="11" s="1" customFormat="1" ht="42" customHeight="1" spans="1:15">
      <c r="A11" s="19">
        <f>MAX(A$2:A10)+1</f>
        <v>4</v>
      </c>
      <c r="B11" s="20" t="s">
        <v>50</v>
      </c>
      <c r="C11" s="21" t="s">
        <v>25</v>
      </c>
      <c r="D11" s="21" t="s">
        <v>26</v>
      </c>
      <c r="E11" s="21" t="s">
        <v>27</v>
      </c>
      <c r="F11" s="22">
        <f t="shared" si="2"/>
        <v>600</v>
      </c>
      <c r="G11" s="23">
        <v>600</v>
      </c>
      <c r="H11" s="23"/>
      <c r="I11" s="20" t="s">
        <v>51</v>
      </c>
      <c r="J11" s="20" t="s">
        <v>52</v>
      </c>
      <c r="K11" s="19" t="s">
        <v>541</v>
      </c>
      <c r="L11" s="20" t="s">
        <v>53</v>
      </c>
      <c r="M11" s="20" t="s">
        <v>54</v>
      </c>
      <c r="N11" s="21" t="s">
        <v>25</v>
      </c>
      <c r="O11" s="23"/>
    </row>
    <row r="12" s="1" customFormat="1" ht="118" customHeight="1" spans="1:15">
      <c r="A12" s="19">
        <f>MAX(A$2:A11)+1</f>
        <v>5</v>
      </c>
      <c r="B12" s="20" t="s">
        <v>56</v>
      </c>
      <c r="C12" s="21" t="s">
        <v>25</v>
      </c>
      <c r="D12" s="21" t="s">
        <v>26</v>
      </c>
      <c r="E12" s="21" t="s">
        <v>27</v>
      </c>
      <c r="F12" s="22">
        <f t="shared" si="2"/>
        <v>300</v>
      </c>
      <c r="G12" s="23">
        <v>300</v>
      </c>
      <c r="H12" s="23"/>
      <c r="I12" s="20" t="s">
        <v>57</v>
      </c>
      <c r="J12" s="20" t="s">
        <v>58</v>
      </c>
      <c r="K12" s="19" t="s">
        <v>538</v>
      </c>
      <c r="L12" s="20" t="s">
        <v>59</v>
      </c>
      <c r="M12" s="20" t="s">
        <v>60</v>
      </c>
      <c r="N12" s="21" t="s">
        <v>25</v>
      </c>
      <c r="O12" s="23"/>
    </row>
    <row r="13" s="1" customFormat="1" ht="47" customHeight="1" spans="1:15">
      <c r="A13" s="19">
        <f>MAX(A$2:A12)+1</f>
        <v>6</v>
      </c>
      <c r="B13" s="20" t="s">
        <v>61</v>
      </c>
      <c r="C13" s="21" t="s">
        <v>25</v>
      </c>
      <c r="D13" s="21" t="s">
        <v>26</v>
      </c>
      <c r="E13" s="21" t="s">
        <v>62</v>
      </c>
      <c r="F13" s="22">
        <f t="shared" si="2"/>
        <v>10</v>
      </c>
      <c r="G13" s="23">
        <v>10</v>
      </c>
      <c r="H13" s="23"/>
      <c r="I13" s="20" t="s">
        <v>63</v>
      </c>
      <c r="J13" s="20" t="s">
        <v>64</v>
      </c>
      <c r="K13" s="19" t="s">
        <v>538</v>
      </c>
      <c r="L13" s="20" t="s">
        <v>65</v>
      </c>
      <c r="M13" s="20" t="s">
        <v>545</v>
      </c>
      <c r="N13" s="21" t="s">
        <v>25</v>
      </c>
      <c r="O13" s="23"/>
    </row>
    <row r="14" s="1" customFormat="1" ht="47" customHeight="1" spans="1:15">
      <c r="A14" s="19">
        <f>MAX(A$2:A13)+1</f>
        <v>7</v>
      </c>
      <c r="B14" s="20" t="s">
        <v>78</v>
      </c>
      <c r="C14" s="21" t="s">
        <v>79</v>
      </c>
      <c r="D14" s="21" t="s">
        <v>26</v>
      </c>
      <c r="E14" s="21" t="s">
        <v>80</v>
      </c>
      <c r="F14" s="22">
        <f t="shared" ref="F14:F20" si="3">G14+H14</f>
        <v>80</v>
      </c>
      <c r="G14" s="23">
        <v>80</v>
      </c>
      <c r="H14" s="23"/>
      <c r="I14" s="20" t="s">
        <v>546</v>
      </c>
      <c r="J14" s="20" t="s">
        <v>82</v>
      </c>
      <c r="K14" s="19" t="s">
        <v>547</v>
      </c>
      <c r="L14" s="20" t="s">
        <v>116</v>
      </c>
      <c r="M14" s="20" t="s">
        <v>548</v>
      </c>
      <c r="N14" s="21" t="s">
        <v>25</v>
      </c>
      <c r="O14" s="23"/>
    </row>
    <row r="15" s="1" customFormat="1" ht="53" customHeight="1" spans="1:15">
      <c r="A15" s="19">
        <f>MAX(A$2:A14)+1</f>
        <v>8</v>
      </c>
      <c r="B15" s="20" t="s">
        <v>84</v>
      </c>
      <c r="C15" s="21" t="s">
        <v>25</v>
      </c>
      <c r="D15" s="21" t="s">
        <v>26</v>
      </c>
      <c r="E15" s="21" t="s">
        <v>62</v>
      </c>
      <c r="F15" s="22">
        <f t="shared" si="3"/>
        <v>1200</v>
      </c>
      <c r="G15" s="23">
        <v>1200</v>
      </c>
      <c r="H15" s="23"/>
      <c r="I15" s="20" t="s">
        <v>85</v>
      </c>
      <c r="J15" s="20" t="s">
        <v>86</v>
      </c>
      <c r="K15" s="19" t="s">
        <v>549</v>
      </c>
      <c r="L15" s="20" t="s">
        <v>88</v>
      </c>
      <c r="M15" s="20" t="s">
        <v>89</v>
      </c>
      <c r="N15" s="21" t="s">
        <v>25</v>
      </c>
      <c r="O15" s="23"/>
    </row>
    <row r="16" s="1" customFormat="1" ht="56" customHeight="1" spans="1:15">
      <c r="A16" s="19">
        <f>MAX(A$2:A15)+1</f>
        <v>9</v>
      </c>
      <c r="B16" s="20" t="s">
        <v>90</v>
      </c>
      <c r="C16" s="21" t="s">
        <v>25</v>
      </c>
      <c r="D16" s="21" t="s">
        <v>26</v>
      </c>
      <c r="E16" s="21" t="s">
        <v>62</v>
      </c>
      <c r="F16" s="22">
        <f t="shared" si="3"/>
        <v>300</v>
      </c>
      <c r="G16" s="23">
        <v>300</v>
      </c>
      <c r="H16" s="23"/>
      <c r="I16" s="20" t="s">
        <v>91</v>
      </c>
      <c r="J16" s="20" t="s">
        <v>92</v>
      </c>
      <c r="K16" s="19" t="s">
        <v>550</v>
      </c>
      <c r="L16" s="20" t="s">
        <v>94</v>
      </c>
      <c r="M16" s="20" t="s">
        <v>95</v>
      </c>
      <c r="N16" s="21" t="s">
        <v>25</v>
      </c>
      <c r="O16" s="19"/>
    </row>
    <row r="17" s="1" customFormat="1" ht="48" customHeight="1" spans="1:15">
      <c r="A17" s="19">
        <f>MAX(A$2:A16)+1</f>
        <v>10</v>
      </c>
      <c r="B17" s="20" t="s">
        <v>96</v>
      </c>
      <c r="C17" s="21" t="s">
        <v>25</v>
      </c>
      <c r="D17" s="21" t="s">
        <v>26</v>
      </c>
      <c r="E17" s="21" t="s">
        <v>551</v>
      </c>
      <c r="F17" s="22">
        <f t="shared" si="3"/>
        <v>62</v>
      </c>
      <c r="G17" s="23"/>
      <c r="H17" s="23">
        <v>62</v>
      </c>
      <c r="I17" s="20" t="s">
        <v>552</v>
      </c>
      <c r="J17" s="21" t="s">
        <v>99</v>
      </c>
      <c r="K17" s="19" t="s">
        <v>538</v>
      </c>
      <c r="L17" s="20" t="s">
        <v>553</v>
      </c>
      <c r="M17" s="20" t="s">
        <v>548</v>
      </c>
      <c r="N17" s="21" t="s">
        <v>25</v>
      </c>
      <c r="O17" s="23"/>
    </row>
    <row r="18" s="1" customFormat="1" ht="59" customHeight="1" spans="1:15">
      <c r="A18" s="19">
        <f>MAX(A$2:A17)+1</f>
        <v>11</v>
      </c>
      <c r="B18" s="20" t="s">
        <v>185</v>
      </c>
      <c r="C18" s="21" t="s">
        <v>25</v>
      </c>
      <c r="D18" s="21" t="s">
        <v>26</v>
      </c>
      <c r="E18" s="21" t="s">
        <v>554</v>
      </c>
      <c r="F18" s="22">
        <f t="shared" si="3"/>
        <v>180</v>
      </c>
      <c r="G18" s="23"/>
      <c r="H18" s="23">
        <v>180</v>
      </c>
      <c r="I18" s="20" t="s">
        <v>555</v>
      </c>
      <c r="J18" s="21" t="s">
        <v>556</v>
      </c>
      <c r="K18" s="22" t="s">
        <v>557</v>
      </c>
      <c r="L18" s="20" t="s">
        <v>191</v>
      </c>
      <c r="M18" s="20" t="s">
        <v>192</v>
      </c>
      <c r="N18" s="29" t="s">
        <v>25</v>
      </c>
      <c r="O18" s="19"/>
    </row>
    <row r="19" s="1" customFormat="1" ht="59" customHeight="1" spans="1:15">
      <c r="A19" s="19">
        <f>MAX(A$2:A18)+1</f>
        <v>12</v>
      </c>
      <c r="B19" s="20" t="s">
        <v>558</v>
      </c>
      <c r="C19" s="21" t="s">
        <v>25</v>
      </c>
      <c r="D19" s="21" t="s">
        <v>26</v>
      </c>
      <c r="E19" s="21" t="s">
        <v>62</v>
      </c>
      <c r="F19" s="22">
        <f t="shared" si="3"/>
        <v>2000</v>
      </c>
      <c r="G19" s="23"/>
      <c r="H19" s="23">
        <v>2000</v>
      </c>
      <c r="I19" s="20" t="s">
        <v>559</v>
      </c>
      <c r="J19" s="20" t="s">
        <v>82</v>
      </c>
      <c r="K19" s="19" t="s">
        <v>550</v>
      </c>
      <c r="L19" s="20" t="s">
        <v>103</v>
      </c>
      <c r="M19" s="20" t="s">
        <v>104</v>
      </c>
      <c r="N19" s="21" t="s">
        <v>25</v>
      </c>
      <c r="O19" s="19"/>
    </row>
    <row r="20" s="1" customFormat="1" ht="54" spans="1:15">
      <c r="A20" s="19">
        <f>MAX(A$2:A19)+1</f>
        <v>13</v>
      </c>
      <c r="B20" s="20" t="s">
        <v>112</v>
      </c>
      <c r="C20" s="21" t="s">
        <v>113</v>
      </c>
      <c r="D20" s="21" t="s">
        <v>26</v>
      </c>
      <c r="E20" s="21" t="s">
        <v>62</v>
      </c>
      <c r="F20" s="22">
        <f t="shared" si="3"/>
        <v>100</v>
      </c>
      <c r="G20" s="23"/>
      <c r="H20" s="23">
        <v>100</v>
      </c>
      <c r="I20" s="20" t="s">
        <v>114</v>
      </c>
      <c r="J20" s="20" t="s">
        <v>115</v>
      </c>
      <c r="K20" s="19" t="s">
        <v>550</v>
      </c>
      <c r="L20" s="20" t="s">
        <v>116</v>
      </c>
      <c r="M20" s="20" t="s">
        <v>117</v>
      </c>
      <c r="N20" s="21" t="s">
        <v>25</v>
      </c>
      <c r="O20" s="19"/>
    </row>
    <row r="21" s="1" customFormat="1" ht="34.5" customHeight="1" spans="1:15">
      <c r="A21" s="16" t="s">
        <v>118</v>
      </c>
      <c r="B21" s="17" t="s">
        <v>119</v>
      </c>
      <c r="C21" s="18"/>
      <c r="D21" s="18"/>
      <c r="E21" s="18"/>
      <c r="F21" s="15">
        <f t="shared" ref="F21:H21" si="4">SUM(F22:F23)</f>
        <v>408</v>
      </c>
      <c r="G21" s="15">
        <f t="shared" si="4"/>
        <v>300</v>
      </c>
      <c r="H21" s="15">
        <f t="shared" si="4"/>
        <v>108</v>
      </c>
      <c r="I21" s="27"/>
      <c r="J21" s="27"/>
      <c r="K21" s="18"/>
      <c r="L21" s="27"/>
      <c r="M21" s="27"/>
      <c r="N21" s="18"/>
      <c r="O21" s="23"/>
    </row>
    <row r="22" s="1" customFormat="1" ht="51" customHeight="1" spans="1:15">
      <c r="A22" s="19">
        <f>MAX(A$2:A21)+1</f>
        <v>14</v>
      </c>
      <c r="B22" s="20" t="s">
        <v>121</v>
      </c>
      <c r="C22" s="21" t="s">
        <v>122</v>
      </c>
      <c r="D22" s="21" t="s">
        <v>69</v>
      </c>
      <c r="E22" s="21" t="s">
        <v>123</v>
      </c>
      <c r="F22" s="22">
        <f t="shared" ref="F22:F29" si="5">G22+H22</f>
        <v>108</v>
      </c>
      <c r="G22" s="22"/>
      <c r="H22" s="22">
        <v>108</v>
      </c>
      <c r="I22" s="20" t="s">
        <v>560</v>
      </c>
      <c r="J22" s="20" t="s">
        <v>82</v>
      </c>
      <c r="K22" s="19" t="s">
        <v>541</v>
      </c>
      <c r="L22" s="20" t="s">
        <v>561</v>
      </c>
      <c r="M22" s="20" t="s">
        <v>126</v>
      </c>
      <c r="N22" s="21" t="s">
        <v>127</v>
      </c>
      <c r="O22" s="19"/>
    </row>
    <row r="23" s="1" customFormat="1" ht="52" customHeight="1" spans="1:15">
      <c r="A23" s="19">
        <f>MAX(A$2:A22)+1</f>
        <v>15</v>
      </c>
      <c r="B23" s="24" t="s">
        <v>562</v>
      </c>
      <c r="C23" s="21" t="s">
        <v>127</v>
      </c>
      <c r="D23" s="21" t="s">
        <v>26</v>
      </c>
      <c r="E23" s="21" t="s">
        <v>62</v>
      </c>
      <c r="F23" s="22">
        <f t="shared" si="5"/>
        <v>300</v>
      </c>
      <c r="G23" s="23">
        <v>300</v>
      </c>
      <c r="H23" s="22"/>
      <c r="I23" s="20" t="s">
        <v>563</v>
      </c>
      <c r="J23" s="20" t="s">
        <v>564</v>
      </c>
      <c r="K23" s="19" t="s">
        <v>550</v>
      </c>
      <c r="L23" s="20" t="s">
        <v>131</v>
      </c>
      <c r="M23" s="20" t="s">
        <v>132</v>
      </c>
      <c r="N23" s="21" t="s">
        <v>127</v>
      </c>
      <c r="O23" s="23"/>
    </row>
    <row r="24" s="1" customFormat="1" ht="34.5" customHeight="1" spans="1:15">
      <c r="A24" s="16" t="s">
        <v>133</v>
      </c>
      <c r="B24" s="17" t="s">
        <v>134</v>
      </c>
      <c r="C24" s="18"/>
      <c r="D24" s="18"/>
      <c r="E24" s="18"/>
      <c r="F24" s="15">
        <f t="shared" ref="F24:H24" si="6">SUM(F25:F29)</f>
        <v>1042</v>
      </c>
      <c r="G24" s="15">
        <f t="shared" si="6"/>
        <v>1042</v>
      </c>
      <c r="H24" s="15">
        <f t="shared" si="6"/>
        <v>0</v>
      </c>
      <c r="I24" s="27"/>
      <c r="J24" s="27"/>
      <c r="K24" s="18"/>
      <c r="L24" s="27"/>
      <c r="M24" s="27"/>
      <c r="N24" s="18"/>
      <c r="O24" s="23"/>
    </row>
    <row r="25" s="1" customFormat="1" ht="60" customHeight="1" spans="1:15">
      <c r="A25" s="19">
        <f>MAX(A$2:A24)+1</f>
        <v>16</v>
      </c>
      <c r="B25" s="20" t="s">
        <v>135</v>
      </c>
      <c r="C25" s="21" t="s">
        <v>136</v>
      </c>
      <c r="D25" s="21" t="s">
        <v>26</v>
      </c>
      <c r="E25" s="21" t="s">
        <v>137</v>
      </c>
      <c r="F25" s="22">
        <f t="shared" si="5"/>
        <v>100</v>
      </c>
      <c r="G25" s="23">
        <v>100</v>
      </c>
      <c r="H25" s="23"/>
      <c r="I25" s="20" t="s">
        <v>565</v>
      </c>
      <c r="J25" s="20" t="s">
        <v>139</v>
      </c>
      <c r="K25" s="22" t="s">
        <v>538</v>
      </c>
      <c r="L25" s="20" t="s">
        <v>140</v>
      </c>
      <c r="M25" s="20" t="s">
        <v>141</v>
      </c>
      <c r="N25" s="29" t="s">
        <v>136</v>
      </c>
      <c r="O25" s="19"/>
    </row>
    <row r="26" s="1" customFormat="1" ht="59" customHeight="1" spans="1:15">
      <c r="A26" s="19">
        <f>MAX(A$2:A25)+1</f>
        <v>17</v>
      </c>
      <c r="B26" s="20" t="s">
        <v>566</v>
      </c>
      <c r="C26" s="21" t="s">
        <v>143</v>
      </c>
      <c r="D26" s="21" t="s">
        <v>26</v>
      </c>
      <c r="E26" s="21" t="s">
        <v>567</v>
      </c>
      <c r="F26" s="22">
        <f t="shared" si="5"/>
        <v>104</v>
      </c>
      <c r="G26" s="23">
        <v>104</v>
      </c>
      <c r="H26" s="23"/>
      <c r="I26" s="20" t="s">
        <v>568</v>
      </c>
      <c r="J26" s="20" t="s">
        <v>146</v>
      </c>
      <c r="K26" s="22" t="s">
        <v>538</v>
      </c>
      <c r="L26" s="20" t="s">
        <v>147</v>
      </c>
      <c r="M26" s="20" t="s">
        <v>148</v>
      </c>
      <c r="N26" s="29" t="s">
        <v>136</v>
      </c>
      <c r="O26" s="19"/>
    </row>
    <row r="27" s="1" customFormat="1" ht="51" customHeight="1" spans="1:15">
      <c r="A27" s="19">
        <f>MAX(A$2:A26)+1</f>
        <v>18</v>
      </c>
      <c r="B27" s="20" t="s">
        <v>569</v>
      </c>
      <c r="C27" s="21" t="s">
        <v>150</v>
      </c>
      <c r="D27" s="21" t="s">
        <v>26</v>
      </c>
      <c r="E27" s="21" t="s">
        <v>151</v>
      </c>
      <c r="F27" s="22">
        <f t="shared" si="5"/>
        <v>500</v>
      </c>
      <c r="G27" s="23">
        <v>500</v>
      </c>
      <c r="H27" s="23"/>
      <c r="I27" s="20" t="s">
        <v>570</v>
      </c>
      <c r="J27" s="20" t="s">
        <v>108</v>
      </c>
      <c r="K27" s="22" t="s">
        <v>550</v>
      </c>
      <c r="L27" s="20" t="s">
        <v>153</v>
      </c>
      <c r="M27" s="20" t="s">
        <v>154</v>
      </c>
      <c r="N27" s="29" t="s">
        <v>136</v>
      </c>
      <c r="O27" s="19"/>
    </row>
    <row r="28" s="1" customFormat="1" ht="44" customHeight="1" spans="1:15">
      <c r="A28" s="19">
        <f>MAX(A$2:A27)+1</f>
        <v>19</v>
      </c>
      <c r="B28" s="20" t="s">
        <v>155</v>
      </c>
      <c r="C28" s="21" t="s">
        <v>79</v>
      </c>
      <c r="D28" s="21" t="s">
        <v>69</v>
      </c>
      <c r="E28" s="21" t="s">
        <v>156</v>
      </c>
      <c r="F28" s="22">
        <f t="shared" si="5"/>
        <v>210</v>
      </c>
      <c r="G28" s="22">
        <v>210</v>
      </c>
      <c r="H28" s="22"/>
      <c r="I28" s="20" t="s">
        <v>571</v>
      </c>
      <c r="J28" s="20" t="s">
        <v>108</v>
      </c>
      <c r="K28" s="19" t="s">
        <v>541</v>
      </c>
      <c r="L28" s="20" t="s">
        <v>572</v>
      </c>
      <c r="M28" s="20" t="s">
        <v>548</v>
      </c>
      <c r="N28" s="21" t="s">
        <v>136</v>
      </c>
      <c r="O28" s="19"/>
    </row>
    <row r="29" s="1" customFormat="1" ht="56" customHeight="1" spans="1:15">
      <c r="A29" s="19">
        <f>MAX(A$2:A28)+1</f>
        <v>20</v>
      </c>
      <c r="B29" s="20" t="s">
        <v>159</v>
      </c>
      <c r="C29" s="21" t="s">
        <v>136</v>
      </c>
      <c r="D29" s="21" t="s">
        <v>26</v>
      </c>
      <c r="E29" s="21" t="s">
        <v>160</v>
      </c>
      <c r="F29" s="22">
        <f t="shared" si="5"/>
        <v>128</v>
      </c>
      <c r="G29" s="23">
        <v>128</v>
      </c>
      <c r="H29" s="23"/>
      <c r="I29" s="20" t="s">
        <v>573</v>
      </c>
      <c r="J29" s="20" t="s">
        <v>162</v>
      </c>
      <c r="K29" s="22" t="s">
        <v>550</v>
      </c>
      <c r="L29" s="20" t="s">
        <v>163</v>
      </c>
      <c r="M29" s="20" t="s">
        <v>164</v>
      </c>
      <c r="N29" s="29" t="s">
        <v>136</v>
      </c>
      <c r="O29" s="19"/>
    </row>
    <row r="30" s="1" customFormat="1" ht="34.5" customHeight="1" spans="1:15">
      <c r="A30" s="16" t="s">
        <v>165</v>
      </c>
      <c r="B30" s="17" t="s">
        <v>166</v>
      </c>
      <c r="C30" s="18"/>
      <c r="D30" s="18"/>
      <c r="E30" s="18"/>
      <c r="F30" s="15">
        <f>SUM(F31:F35)</f>
        <v>1273</v>
      </c>
      <c r="G30" s="15">
        <f>SUM(G31:G35)</f>
        <v>1113</v>
      </c>
      <c r="H30" s="15">
        <f>SUM(H31:H35)</f>
        <v>160</v>
      </c>
      <c r="I30" s="27"/>
      <c r="J30" s="27"/>
      <c r="K30" s="18"/>
      <c r="L30" s="27"/>
      <c r="M30" s="27"/>
      <c r="N30" s="18"/>
      <c r="O30" s="23"/>
    </row>
    <row r="31" s="1" customFormat="1" ht="44" customHeight="1" spans="1:15">
      <c r="A31" s="19">
        <f>MAX(A$2:A30)+1</f>
        <v>21</v>
      </c>
      <c r="B31" s="20" t="s">
        <v>574</v>
      </c>
      <c r="C31" s="21" t="s">
        <v>168</v>
      </c>
      <c r="D31" s="21" t="s">
        <v>26</v>
      </c>
      <c r="E31" s="21" t="s">
        <v>169</v>
      </c>
      <c r="F31" s="22">
        <v>100</v>
      </c>
      <c r="G31" s="22">
        <v>100</v>
      </c>
      <c r="H31" s="22"/>
      <c r="I31" s="20" t="s">
        <v>575</v>
      </c>
      <c r="J31" s="20" t="s">
        <v>171</v>
      </c>
      <c r="K31" s="19" t="s">
        <v>541</v>
      </c>
      <c r="L31" s="20" t="s">
        <v>172</v>
      </c>
      <c r="M31" s="20" t="s">
        <v>173</v>
      </c>
      <c r="N31" s="21" t="s">
        <v>25</v>
      </c>
      <c r="O31" s="19"/>
    </row>
    <row r="32" s="1" customFormat="1" ht="44" customHeight="1" spans="1:15">
      <c r="A32" s="19">
        <f>MAX(A$2:A31)+1</f>
        <v>22</v>
      </c>
      <c r="B32" s="20" t="s">
        <v>576</v>
      </c>
      <c r="C32" s="21" t="s">
        <v>150</v>
      </c>
      <c r="D32" s="21" t="s">
        <v>175</v>
      </c>
      <c r="E32" s="21" t="s">
        <v>176</v>
      </c>
      <c r="F32" s="22">
        <v>300</v>
      </c>
      <c r="G32" s="22">
        <v>300</v>
      </c>
      <c r="H32" s="22"/>
      <c r="I32" s="20" t="s">
        <v>577</v>
      </c>
      <c r="J32" s="20" t="s">
        <v>171</v>
      </c>
      <c r="K32" s="19" t="s">
        <v>550</v>
      </c>
      <c r="L32" s="20" t="s">
        <v>178</v>
      </c>
      <c r="M32" s="20" t="s">
        <v>179</v>
      </c>
      <c r="N32" s="21" t="s">
        <v>25</v>
      </c>
      <c r="O32" s="19"/>
    </row>
    <row r="33" s="1" customFormat="1" ht="44" customHeight="1" spans="1:15">
      <c r="A33" s="19">
        <f>MAX(A$2:A32)+1</f>
        <v>23</v>
      </c>
      <c r="B33" s="20" t="s">
        <v>180</v>
      </c>
      <c r="C33" s="21" t="s">
        <v>35</v>
      </c>
      <c r="D33" s="21" t="s">
        <v>26</v>
      </c>
      <c r="E33" s="21" t="s">
        <v>181</v>
      </c>
      <c r="F33" s="22">
        <v>400</v>
      </c>
      <c r="G33" s="22">
        <v>400</v>
      </c>
      <c r="H33" s="22"/>
      <c r="I33" s="20" t="s">
        <v>578</v>
      </c>
      <c r="J33" s="20" t="s">
        <v>223</v>
      </c>
      <c r="K33" s="19" t="s">
        <v>541</v>
      </c>
      <c r="L33" s="20" t="s">
        <v>183</v>
      </c>
      <c r="M33" s="20" t="s">
        <v>184</v>
      </c>
      <c r="N33" s="21" t="s">
        <v>25</v>
      </c>
      <c r="O33" s="19"/>
    </row>
    <row r="34" s="1" customFormat="1" ht="44" customHeight="1" spans="1:15">
      <c r="A34" s="19">
        <f>MAX(A$2:A33)+1</f>
        <v>24</v>
      </c>
      <c r="B34" s="20" t="s">
        <v>105</v>
      </c>
      <c r="C34" s="21" t="s">
        <v>79</v>
      </c>
      <c r="D34" s="21" t="s">
        <v>69</v>
      </c>
      <c r="E34" s="21" t="s">
        <v>106</v>
      </c>
      <c r="F34" s="22">
        <v>260</v>
      </c>
      <c r="G34" s="22">
        <v>100</v>
      </c>
      <c r="H34" s="22">
        <v>160</v>
      </c>
      <c r="I34" s="20" t="s">
        <v>579</v>
      </c>
      <c r="J34" s="20" t="s">
        <v>171</v>
      </c>
      <c r="K34" s="19" t="s">
        <v>550</v>
      </c>
      <c r="L34" s="20" t="s">
        <v>580</v>
      </c>
      <c r="M34" s="20" t="s">
        <v>110</v>
      </c>
      <c r="N34" s="21" t="s">
        <v>25</v>
      </c>
      <c r="O34" s="19"/>
    </row>
    <row r="35" s="1" customFormat="1" ht="44" customHeight="1" spans="1:15">
      <c r="A35" s="19">
        <f>MAX(A$2:A34)+1</f>
        <v>25</v>
      </c>
      <c r="B35" s="20" t="s">
        <v>67</v>
      </c>
      <c r="C35" s="21" t="s">
        <v>68</v>
      </c>
      <c r="D35" s="21" t="s">
        <v>69</v>
      </c>
      <c r="E35" s="21" t="s">
        <v>70</v>
      </c>
      <c r="F35" s="22">
        <v>213</v>
      </c>
      <c r="G35" s="22">
        <v>213</v>
      </c>
      <c r="H35" s="22"/>
      <c r="I35" s="20" t="s">
        <v>581</v>
      </c>
      <c r="J35" s="20" t="s">
        <v>72</v>
      </c>
      <c r="K35" s="19" t="s">
        <v>547</v>
      </c>
      <c r="L35" s="20" t="s">
        <v>74</v>
      </c>
      <c r="M35" s="20" t="s">
        <v>75</v>
      </c>
      <c r="N35" s="21" t="s">
        <v>25</v>
      </c>
      <c r="O35" s="21" t="s">
        <v>76</v>
      </c>
    </row>
    <row r="36" s="1" customFormat="1" ht="34.5" customHeight="1" spans="1:15">
      <c r="A36" s="16" t="s">
        <v>193</v>
      </c>
      <c r="B36" s="17" t="s">
        <v>194</v>
      </c>
      <c r="C36" s="18"/>
      <c r="D36" s="18"/>
      <c r="E36" s="18"/>
      <c r="F36" s="15">
        <f t="shared" ref="F36:H36" si="7">SUM(F37:F37)</f>
        <v>1050</v>
      </c>
      <c r="G36" s="15">
        <f t="shared" si="7"/>
        <v>494.83</v>
      </c>
      <c r="H36" s="15">
        <f t="shared" si="7"/>
        <v>555.17</v>
      </c>
      <c r="I36" s="27"/>
      <c r="J36" s="27"/>
      <c r="K36" s="18"/>
      <c r="L36" s="27"/>
      <c r="M36" s="27"/>
      <c r="N36" s="18"/>
      <c r="O36" s="23"/>
    </row>
    <row r="37" s="1" customFormat="1" ht="47" customHeight="1" spans="1:15">
      <c r="A37" s="19">
        <f>MAX(A$2:A36)+1</f>
        <v>26</v>
      </c>
      <c r="B37" s="20" t="s">
        <v>582</v>
      </c>
      <c r="C37" s="21" t="s">
        <v>25</v>
      </c>
      <c r="D37" s="21" t="s">
        <v>26</v>
      </c>
      <c r="E37" s="21" t="s">
        <v>62</v>
      </c>
      <c r="F37" s="22">
        <f t="shared" ref="F37:F43" si="8">G37+H37</f>
        <v>1050</v>
      </c>
      <c r="G37" s="23">
        <v>494.83</v>
      </c>
      <c r="H37" s="23">
        <v>555.17</v>
      </c>
      <c r="I37" s="20" t="s">
        <v>196</v>
      </c>
      <c r="J37" s="21" t="s">
        <v>197</v>
      </c>
      <c r="K37" s="19" t="s">
        <v>550</v>
      </c>
      <c r="L37" s="20" t="s">
        <v>198</v>
      </c>
      <c r="M37" s="20" t="s">
        <v>199</v>
      </c>
      <c r="N37" s="21" t="s">
        <v>25</v>
      </c>
      <c r="O37" s="23"/>
    </row>
    <row r="38" s="1" customFormat="1" ht="34.5" customHeight="1" spans="1:15">
      <c r="A38" s="16" t="s">
        <v>200</v>
      </c>
      <c r="B38" s="17" t="s">
        <v>201</v>
      </c>
      <c r="C38" s="18"/>
      <c r="D38" s="18"/>
      <c r="E38" s="18"/>
      <c r="F38" s="15">
        <f t="shared" ref="F38:H38" si="9">SUM(F39:F61)</f>
        <v>3558.8262</v>
      </c>
      <c r="G38" s="15">
        <f t="shared" si="9"/>
        <v>2825</v>
      </c>
      <c r="H38" s="15">
        <f t="shared" si="9"/>
        <v>733.8262</v>
      </c>
      <c r="I38" s="27"/>
      <c r="J38" s="27"/>
      <c r="K38" s="18"/>
      <c r="L38" s="27"/>
      <c r="M38" s="27"/>
      <c r="N38" s="18"/>
      <c r="O38" s="23"/>
    </row>
    <row r="39" s="1" customFormat="1" ht="57" customHeight="1" spans="1:15">
      <c r="A39" s="19">
        <f>MAX(A$2:A38)+1</f>
        <v>27</v>
      </c>
      <c r="B39" s="20" t="s">
        <v>583</v>
      </c>
      <c r="C39" s="21" t="s">
        <v>203</v>
      </c>
      <c r="D39" s="25" t="s">
        <v>26</v>
      </c>
      <c r="E39" s="21" t="s">
        <v>204</v>
      </c>
      <c r="F39" s="22">
        <f t="shared" si="8"/>
        <v>100</v>
      </c>
      <c r="G39" s="22">
        <v>100</v>
      </c>
      <c r="H39" s="22"/>
      <c r="I39" s="20" t="s">
        <v>205</v>
      </c>
      <c r="J39" s="20" t="s">
        <v>584</v>
      </c>
      <c r="K39" s="19" t="s">
        <v>585</v>
      </c>
      <c r="L39" s="20" t="s">
        <v>208</v>
      </c>
      <c r="M39" s="20" t="s">
        <v>209</v>
      </c>
      <c r="N39" s="21" t="s">
        <v>210</v>
      </c>
      <c r="O39" s="19"/>
    </row>
    <row r="40" s="1" customFormat="1" ht="57" customHeight="1" spans="1:15">
      <c r="A40" s="19">
        <f>MAX(A$2:A39)+1</f>
        <v>28</v>
      </c>
      <c r="B40" s="20" t="s">
        <v>586</v>
      </c>
      <c r="C40" s="21" t="s">
        <v>212</v>
      </c>
      <c r="D40" s="25" t="s">
        <v>26</v>
      </c>
      <c r="E40" s="21" t="s">
        <v>213</v>
      </c>
      <c r="F40" s="22">
        <f t="shared" si="8"/>
        <v>500</v>
      </c>
      <c r="G40" s="22">
        <v>500</v>
      </c>
      <c r="H40" s="22"/>
      <c r="I40" s="20" t="s">
        <v>214</v>
      </c>
      <c r="J40" s="20" t="s">
        <v>215</v>
      </c>
      <c r="K40" s="19" t="s">
        <v>557</v>
      </c>
      <c r="L40" s="20" t="s">
        <v>216</v>
      </c>
      <c r="M40" s="20" t="s">
        <v>217</v>
      </c>
      <c r="N40" s="21" t="s">
        <v>218</v>
      </c>
      <c r="O40" s="23"/>
    </row>
    <row r="41" s="1" customFormat="1" ht="62" customHeight="1" spans="1:15">
      <c r="A41" s="19">
        <f>MAX(A$2:A40)+1</f>
        <v>29</v>
      </c>
      <c r="B41" s="20" t="s">
        <v>219</v>
      </c>
      <c r="C41" s="21" t="s">
        <v>220</v>
      </c>
      <c r="D41" s="21" t="s">
        <v>26</v>
      </c>
      <c r="E41" s="21" t="s">
        <v>221</v>
      </c>
      <c r="F41" s="22">
        <f t="shared" si="8"/>
        <v>350</v>
      </c>
      <c r="G41" s="23">
        <v>350</v>
      </c>
      <c r="H41" s="23"/>
      <c r="I41" s="20" t="s">
        <v>587</v>
      </c>
      <c r="J41" s="20" t="s">
        <v>223</v>
      </c>
      <c r="K41" s="19" t="s">
        <v>538</v>
      </c>
      <c r="L41" s="20" t="s">
        <v>224</v>
      </c>
      <c r="M41" s="20" t="s">
        <v>225</v>
      </c>
      <c r="N41" s="21" t="s">
        <v>25</v>
      </c>
      <c r="O41" s="23"/>
    </row>
    <row r="42" s="1" customFormat="1" ht="54" customHeight="1" spans="1:15">
      <c r="A42" s="19">
        <f>MAX(A$2:A41)+1</f>
        <v>30</v>
      </c>
      <c r="B42" s="20" t="s">
        <v>588</v>
      </c>
      <c r="C42" s="21" t="s">
        <v>220</v>
      </c>
      <c r="D42" s="21" t="s">
        <v>26</v>
      </c>
      <c r="E42" s="21" t="s">
        <v>221</v>
      </c>
      <c r="F42" s="22">
        <f t="shared" si="8"/>
        <v>100</v>
      </c>
      <c r="G42" s="23">
        <v>100</v>
      </c>
      <c r="H42" s="23"/>
      <c r="I42" s="20" t="s">
        <v>227</v>
      </c>
      <c r="J42" s="20" t="s">
        <v>228</v>
      </c>
      <c r="K42" s="22" t="s">
        <v>589</v>
      </c>
      <c r="L42" s="20" t="s">
        <v>230</v>
      </c>
      <c r="M42" s="20" t="s">
        <v>231</v>
      </c>
      <c r="N42" s="21" t="s">
        <v>232</v>
      </c>
      <c r="O42" s="19"/>
    </row>
    <row r="43" s="1" customFormat="1" ht="49" customHeight="1" spans="1:15">
      <c r="A43" s="19">
        <f>MAX(A$2:A42)+1</f>
        <v>31</v>
      </c>
      <c r="B43" s="20" t="s">
        <v>590</v>
      </c>
      <c r="C43" s="21" t="s">
        <v>220</v>
      </c>
      <c r="D43" s="21" t="s">
        <v>26</v>
      </c>
      <c r="E43" s="21" t="s">
        <v>221</v>
      </c>
      <c r="F43" s="22">
        <f t="shared" si="8"/>
        <v>80</v>
      </c>
      <c r="G43" s="22">
        <v>80</v>
      </c>
      <c r="H43" s="22"/>
      <c r="I43" s="20" t="s">
        <v>234</v>
      </c>
      <c r="J43" s="20" t="s">
        <v>235</v>
      </c>
      <c r="K43" s="19" t="s">
        <v>541</v>
      </c>
      <c r="L43" s="20" t="s">
        <v>236</v>
      </c>
      <c r="M43" s="20" t="s">
        <v>237</v>
      </c>
      <c r="N43" s="21" t="s">
        <v>210</v>
      </c>
      <c r="O43" s="19"/>
    </row>
    <row r="44" s="1" customFormat="1" ht="64" customHeight="1" spans="1:15">
      <c r="A44" s="19">
        <f>MAX(A$2:A43)+1</f>
        <v>32</v>
      </c>
      <c r="B44" s="20" t="s">
        <v>591</v>
      </c>
      <c r="C44" s="21" t="s">
        <v>220</v>
      </c>
      <c r="D44" s="25" t="s">
        <v>26</v>
      </c>
      <c r="E44" s="21" t="s">
        <v>221</v>
      </c>
      <c r="F44" s="22">
        <v>100</v>
      </c>
      <c r="G44" s="22">
        <v>100</v>
      </c>
      <c r="H44" s="22"/>
      <c r="I44" s="20" t="s">
        <v>240</v>
      </c>
      <c r="J44" s="20" t="s">
        <v>241</v>
      </c>
      <c r="K44" s="19" t="s">
        <v>541</v>
      </c>
      <c r="L44" s="20" t="s">
        <v>242</v>
      </c>
      <c r="M44" s="20" t="s">
        <v>243</v>
      </c>
      <c r="N44" s="21" t="s">
        <v>232</v>
      </c>
      <c r="O44" s="19"/>
    </row>
    <row r="45" s="1" customFormat="1" ht="45" customHeight="1" spans="1:15">
      <c r="A45" s="19">
        <f>MAX(A$2:A44)+1</f>
        <v>33</v>
      </c>
      <c r="B45" s="20" t="s">
        <v>244</v>
      </c>
      <c r="C45" s="21" t="s">
        <v>220</v>
      </c>
      <c r="D45" s="21" t="s">
        <v>26</v>
      </c>
      <c r="E45" s="21" t="s">
        <v>221</v>
      </c>
      <c r="F45" s="22">
        <f>G45+H45</f>
        <v>300</v>
      </c>
      <c r="G45" s="23"/>
      <c r="H45" s="23">
        <v>300</v>
      </c>
      <c r="I45" s="20" t="s">
        <v>245</v>
      </c>
      <c r="J45" s="20" t="s">
        <v>82</v>
      </c>
      <c r="K45" s="19" t="s">
        <v>541</v>
      </c>
      <c r="L45" s="20" t="s">
        <v>246</v>
      </c>
      <c r="M45" s="20" t="s">
        <v>104</v>
      </c>
      <c r="N45" s="21" t="s">
        <v>25</v>
      </c>
      <c r="O45" s="21" t="s">
        <v>76</v>
      </c>
    </row>
    <row r="46" s="1" customFormat="1" ht="34.5" customHeight="1" spans="1:15">
      <c r="A46" s="19">
        <f>MAX(A$2:A45)+1</f>
        <v>34</v>
      </c>
      <c r="B46" s="20" t="s">
        <v>247</v>
      </c>
      <c r="C46" s="21" t="s">
        <v>220</v>
      </c>
      <c r="D46" s="21" t="s">
        <v>69</v>
      </c>
      <c r="E46" s="21" t="s">
        <v>221</v>
      </c>
      <c r="F46" s="22">
        <v>49.4</v>
      </c>
      <c r="G46" s="22"/>
      <c r="H46" s="22">
        <v>49.4</v>
      </c>
      <c r="I46" s="20" t="s">
        <v>592</v>
      </c>
      <c r="J46" s="20" t="s">
        <v>593</v>
      </c>
      <c r="K46" s="19" t="s">
        <v>541</v>
      </c>
      <c r="L46" s="20" t="s">
        <v>594</v>
      </c>
      <c r="M46" s="20" t="s">
        <v>595</v>
      </c>
      <c r="N46" s="21" t="s">
        <v>25</v>
      </c>
      <c r="O46" s="19"/>
    </row>
    <row r="47" s="1" customFormat="1" ht="34.5" customHeight="1" spans="1:15">
      <c r="A47" s="19">
        <f>MAX(A$2:A46)+1</f>
        <v>35</v>
      </c>
      <c r="B47" s="20" t="s">
        <v>249</v>
      </c>
      <c r="C47" s="21" t="s">
        <v>220</v>
      </c>
      <c r="D47" s="21" t="s">
        <v>69</v>
      </c>
      <c r="E47" s="21" t="s">
        <v>221</v>
      </c>
      <c r="F47" s="22">
        <v>23.655</v>
      </c>
      <c r="G47" s="22"/>
      <c r="H47" s="22">
        <v>23.655</v>
      </c>
      <c r="I47" s="20" t="s">
        <v>596</v>
      </c>
      <c r="J47" s="20" t="s">
        <v>593</v>
      </c>
      <c r="K47" s="19" t="s">
        <v>541</v>
      </c>
      <c r="L47" s="20" t="s">
        <v>594</v>
      </c>
      <c r="M47" s="20" t="s">
        <v>304</v>
      </c>
      <c r="N47" s="21" t="s">
        <v>218</v>
      </c>
      <c r="O47" s="19"/>
    </row>
    <row r="48" s="1" customFormat="1" ht="34.5" customHeight="1" spans="1:15">
      <c r="A48" s="19">
        <f>MAX(A$2:A47)+1</f>
        <v>36</v>
      </c>
      <c r="B48" s="20" t="s">
        <v>251</v>
      </c>
      <c r="C48" s="21" t="s">
        <v>220</v>
      </c>
      <c r="D48" s="21" t="s">
        <v>69</v>
      </c>
      <c r="E48" s="21" t="s">
        <v>221</v>
      </c>
      <c r="F48" s="22">
        <v>45</v>
      </c>
      <c r="G48" s="22"/>
      <c r="H48" s="22">
        <v>45</v>
      </c>
      <c r="I48" s="20" t="s">
        <v>597</v>
      </c>
      <c r="J48" s="20" t="s">
        <v>256</v>
      </c>
      <c r="K48" s="19" t="s">
        <v>541</v>
      </c>
      <c r="L48" s="20" t="s">
        <v>598</v>
      </c>
      <c r="M48" s="20" t="s">
        <v>304</v>
      </c>
      <c r="N48" s="21" t="s">
        <v>210</v>
      </c>
      <c r="O48" s="19"/>
    </row>
    <row r="49" s="1" customFormat="1" ht="43" customHeight="1" spans="1:15">
      <c r="A49" s="19">
        <f>MAX(A$2:A48)+1</f>
        <v>37</v>
      </c>
      <c r="B49" s="20" t="s">
        <v>599</v>
      </c>
      <c r="C49" s="21" t="s">
        <v>68</v>
      </c>
      <c r="D49" s="21" t="s">
        <v>26</v>
      </c>
      <c r="E49" s="21" t="s">
        <v>254</v>
      </c>
      <c r="F49" s="22">
        <v>70</v>
      </c>
      <c r="G49" s="22"/>
      <c r="H49" s="22">
        <v>70</v>
      </c>
      <c r="I49" s="20" t="s">
        <v>255</v>
      </c>
      <c r="J49" s="20" t="s">
        <v>256</v>
      </c>
      <c r="K49" s="19" t="s">
        <v>541</v>
      </c>
      <c r="L49" s="20" t="s">
        <v>257</v>
      </c>
      <c r="M49" s="20" t="s">
        <v>258</v>
      </c>
      <c r="N49" s="21" t="s">
        <v>259</v>
      </c>
      <c r="O49" s="21" t="s">
        <v>76</v>
      </c>
    </row>
    <row r="50" s="1" customFormat="1" ht="44" customHeight="1" spans="1:15">
      <c r="A50" s="19">
        <f>MAX(A$2:A49)+1</f>
        <v>38</v>
      </c>
      <c r="B50" s="20" t="s">
        <v>600</v>
      </c>
      <c r="C50" s="21" t="s">
        <v>68</v>
      </c>
      <c r="D50" s="21" t="s">
        <v>26</v>
      </c>
      <c r="E50" s="21" t="s">
        <v>254</v>
      </c>
      <c r="F50" s="22">
        <v>100</v>
      </c>
      <c r="G50" s="22"/>
      <c r="H50" s="22">
        <v>100</v>
      </c>
      <c r="I50" s="20" t="s">
        <v>261</v>
      </c>
      <c r="J50" s="20" t="s">
        <v>601</v>
      </c>
      <c r="K50" s="19" t="s">
        <v>541</v>
      </c>
      <c r="L50" s="20" t="s">
        <v>263</v>
      </c>
      <c r="M50" s="20" t="s">
        <v>264</v>
      </c>
      <c r="N50" s="21" t="s">
        <v>232</v>
      </c>
      <c r="O50" s="23"/>
    </row>
    <row r="51" s="1" customFormat="1" ht="45" customHeight="1" spans="1:15">
      <c r="A51" s="19">
        <f>MAX(A$2:A50)+1</f>
        <v>39</v>
      </c>
      <c r="B51" s="20" t="s">
        <v>602</v>
      </c>
      <c r="C51" s="21" t="s">
        <v>68</v>
      </c>
      <c r="D51" s="25" t="s">
        <v>26</v>
      </c>
      <c r="E51" s="21" t="s">
        <v>254</v>
      </c>
      <c r="F51" s="22">
        <v>300</v>
      </c>
      <c r="G51" s="22">
        <v>300</v>
      </c>
      <c r="H51" s="22"/>
      <c r="I51" s="20" t="s">
        <v>603</v>
      </c>
      <c r="J51" s="20" t="s">
        <v>604</v>
      </c>
      <c r="K51" s="19" t="s">
        <v>589</v>
      </c>
      <c r="L51" s="20" t="s">
        <v>268</v>
      </c>
      <c r="M51" s="20" t="s">
        <v>269</v>
      </c>
      <c r="N51" s="21" t="s">
        <v>232</v>
      </c>
      <c r="O51" s="23"/>
    </row>
    <row r="52" s="1" customFormat="1" ht="44" customHeight="1" spans="1:15">
      <c r="A52" s="19">
        <f>MAX(A$2:A51)+1</f>
        <v>40</v>
      </c>
      <c r="B52" s="20" t="s">
        <v>270</v>
      </c>
      <c r="C52" s="21" t="s">
        <v>68</v>
      </c>
      <c r="D52" s="21" t="s">
        <v>26</v>
      </c>
      <c r="E52" s="21" t="s">
        <v>254</v>
      </c>
      <c r="F52" s="22">
        <v>50</v>
      </c>
      <c r="G52" s="22"/>
      <c r="H52" s="22">
        <v>50</v>
      </c>
      <c r="I52" s="20" t="s">
        <v>605</v>
      </c>
      <c r="J52" s="20" t="s">
        <v>272</v>
      </c>
      <c r="K52" s="19" t="s">
        <v>538</v>
      </c>
      <c r="L52" s="20" t="s">
        <v>273</v>
      </c>
      <c r="M52" s="20" t="s">
        <v>274</v>
      </c>
      <c r="N52" s="21" t="s">
        <v>25</v>
      </c>
      <c r="O52" s="23"/>
    </row>
    <row r="53" s="1" customFormat="1" ht="50" customHeight="1" spans="1:15">
      <c r="A53" s="19">
        <f>MAX(A$2:A52)+1</f>
        <v>41</v>
      </c>
      <c r="B53" s="20" t="s">
        <v>275</v>
      </c>
      <c r="C53" s="21" t="s">
        <v>276</v>
      </c>
      <c r="D53" s="21" t="s">
        <v>26</v>
      </c>
      <c r="E53" s="21" t="s">
        <v>277</v>
      </c>
      <c r="F53" s="22">
        <v>200</v>
      </c>
      <c r="G53" s="23">
        <v>200</v>
      </c>
      <c r="H53" s="23"/>
      <c r="I53" s="20" t="s">
        <v>606</v>
      </c>
      <c r="J53" s="20" t="s">
        <v>279</v>
      </c>
      <c r="K53" s="22" t="s">
        <v>538</v>
      </c>
      <c r="L53" s="20" t="s">
        <v>280</v>
      </c>
      <c r="M53" s="20" t="s">
        <v>281</v>
      </c>
      <c r="N53" s="29" t="s">
        <v>218</v>
      </c>
      <c r="O53" s="19"/>
    </row>
    <row r="54" s="1" customFormat="1" ht="53" customHeight="1" spans="1:15">
      <c r="A54" s="19">
        <f>MAX(A$2:A53)+1</f>
        <v>42</v>
      </c>
      <c r="B54" s="20" t="s">
        <v>282</v>
      </c>
      <c r="C54" s="21" t="s">
        <v>276</v>
      </c>
      <c r="D54" s="21" t="s">
        <v>26</v>
      </c>
      <c r="E54" s="21" t="s">
        <v>283</v>
      </c>
      <c r="F54" s="22">
        <v>80</v>
      </c>
      <c r="G54" s="23">
        <v>80</v>
      </c>
      <c r="H54" s="23"/>
      <c r="I54" s="20" t="s">
        <v>284</v>
      </c>
      <c r="J54" s="20" t="s">
        <v>285</v>
      </c>
      <c r="K54" s="22" t="s">
        <v>541</v>
      </c>
      <c r="L54" s="20" t="s">
        <v>286</v>
      </c>
      <c r="M54" s="20" t="s">
        <v>287</v>
      </c>
      <c r="N54" s="29" t="s">
        <v>232</v>
      </c>
      <c r="O54" s="19"/>
    </row>
    <row r="55" s="1" customFormat="1" ht="44" customHeight="1" spans="1:15">
      <c r="A55" s="19">
        <f>MAX(A$2:A54)+1</f>
        <v>43</v>
      </c>
      <c r="B55" s="20" t="s">
        <v>288</v>
      </c>
      <c r="C55" s="21" t="s">
        <v>276</v>
      </c>
      <c r="D55" s="21" t="s">
        <v>26</v>
      </c>
      <c r="E55" s="21" t="s">
        <v>289</v>
      </c>
      <c r="F55" s="22">
        <v>200</v>
      </c>
      <c r="G55" s="23">
        <v>200</v>
      </c>
      <c r="H55" s="23"/>
      <c r="I55" s="20" t="s">
        <v>290</v>
      </c>
      <c r="J55" s="20" t="s">
        <v>291</v>
      </c>
      <c r="K55" s="19" t="s">
        <v>538</v>
      </c>
      <c r="L55" s="20" t="s">
        <v>292</v>
      </c>
      <c r="M55" s="20" t="s">
        <v>281</v>
      </c>
      <c r="N55" s="21" t="s">
        <v>218</v>
      </c>
      <c r="O55" s="19"/>
    </row>
    <row r="56" s="1" customFormat="1" ht="48" customHeight="1" spans="1:15">
      <c r="A56" s="19">
        <f>MAX(A$2:A55)+1</f>
        <v>44</v>
      </c>
      <c r="B56" s="20" t="s">
        <v>293</v>
      </c>
      <c r="C56" s="21" t="s">
        <v>294</v>
      </c>
      <c r="D56" s="21" t="s">
        <v>26</v>
      </c>
      <c r="E56" s="21" t="s">
        <v>295</v>
      </c>
      <c r="F56" s="22">
        <v>150</v>
      </c>
      <c r="G56" s="23">
        <v>150</v>
      </c>
      <c r="H56" s="23"/>
      <c r="I56" s="20" t="s">
        <v>607</v>
      </c>
      <c r="J56" s="20" t="s">
        <v>256</v>
      </c>
      <c r="K56" s="19" t="s">
        <v>541</v>
      </c>
      <c r="L56" s="20" t="s">
        <v>298</v>
      </c>
      <c r="M56" s="20" t="s">
        <v>299</v>
      </c>
      <c r="N56" s="21" t="s">
        <v>25</v>
      </c>
      <c r="O56" s="23"/>
    </row>
    <row r="57" s="1" customFormat="1" ht="46" customHeight="1" spans="1:15">
      <c r="A57" s="19">
        <f>MAX(A$2:A56)+1</f>
        <v>45</v>
      </c>
      <c r="B57" s="20" t="s">
        <v>608</v>
      </c>
      <c r="C57" s="21" t="s">
        <v>294</v>
      </c>
      <c r="D57" s="25" t="s">
        <v>26</v>
      </c>
      <c r="E57" s="21" t="s">
        <v>295</v>
      </c>
      <c r="F57" s="22">
        <v>150</v>
      </c>
      <c r="G57" s="22">
        <v>150</v>
      </c>
      <c r="H57" s="22"/>
      <c r="I57" s="20" t="s">
        <v>301</v>
      </c>
      <c r="J57" s="20" t="s">
        <v>609</v>
      </c>
      <c r="K57" s="19" t="s">
        <v>538</v>
      </c>
      <c r="L57" s="20" t="s">
        <v>610</v>
      </c>
      <c r="M57" s="20" t="s">
        <v>304</v>
      </c>
      <c r="N57" s="21" t="s">
        <v>232</v>
      </c>
      <c r="O57" s="19"/>
    </row>
    <row r="58" s="1" customFormat="1" ht="50" customHeight="1" spans="1:15">
      <c r="A58" s="19">
        <f>MAX(A$2:A57)+1</f>
        <v>46</v>
      </c>
      <c r="B58" s="20" t="s">
        <v>305</v>
      </c>
      <c r="C58" s="21" t="s">
        <v>294</v>
      </c>
      <c r="D58" s="21" t="s">
        <v>69</v>
      </c>
      <c r="E58" s="21" t="s">
        <v>295</v>
      </c>
      <c r="F58" s="22">
        <v>400</v>
      </c>
      <c r="G58" s="22">
        <v>400</v>
      </c>
      <c r="H58" s="22"/>
      <c r="I58" s="20" t="s">
        <v>611</v>
      </c>
      <c r="J58" s="20" t="s">
        <v>285</v>
      </c>
      <c r="K58" s="19" t="s">
        <v>541</v>
      </c>
      <c r="L58" s="20" t="s">
        <v>612</v>
      </c>
      <c r="M58" s="20" t="s">
        <v>613</v>
      </c>
      <c r="N58" s="21" t="s">
        <v>218</v>
      </c>
      <c r="O58" s="19"/>
    </row>
    <row r="59" s="1" customFormat="1" ht="46" customHeight="1" spans="1:15">
      <c r="A59" s="19">
        <f>MAX(A$2:A58)+1</f>
        <v>47</v>
      </c>
      <c r="B59" s="20" t="s">
        <v>614</v>
      </c>
      <c r="C59" s="21" t="s">
        <v>308</v>
      </c>
      <c r="D59" s="25" t="s">
        <v>26</v>
      </c>
      <c r="E59" s="21" t="s">
        <v>309</v>
      </c>
      <c r="F59" s="22">
        <v>25</v>
      </c>
      <c r="G59" s="22">
        <v>25</v>
      </c>
      <c r="H59" s="22"/>
      <c r="I59" s="20" t="s">
        <v>615</v>
      </c>
      <c r="J59" s="20" t="s">
        <v>311</v>
      </c>
      <c r="K59" s="19" t="s">
        <v>589</v>
      </c>
      <c r="L59" s="20" t="s">
        <v>312</v>
      </c>
      <c r="M59" s="20" t="s">
        <v>313</v>
      </c>
      <c r="N59" s="21" t="s">
        <v>232</v>
      </c>
      <c r="O59" s="19"/>
    </row>
    <row r="60" s="1" customFormat="1" ht="44" customHeight="1" spans="1:15">
      <c r="A60" s="19">
        <f>MAX(A$2:A59)+1</f>
        <v>48</v>
      </c>
      <c r="B60" s="20" t="s">
        <v>616</v>
      </c>
      <c r="C60" s="21" t="s">
        <v>308</v>
      </c>
      <c r="D60" s="25" t="s">
        <v>26</v>
      </c>
      <c r="E60" s="21" t="s">
        <v>309</v>
      </c>
      <c r="F60" s="22">
        <v>90</v>
      </c>
      <c r="G60" s="22">
        <v>90</v>
      </c>
      <c r="H60" s="22"/>
      <c r="I60" s="20" t="s">
        <v>315</v>
      </c>
      <c r="J60" s="20" t="s">
        <v>316</v>
      </c>
      <c r="K60" s="19" t="s">
        <v>589</v>
      </c>
      <c r="L60" s="20" t="s">
        <v>230</v>
      </c>
      <c r="M60" s="20" t="s">
        <v>317</v>
      </c>
      <c r="N60" s="21" t="s">
        <v>210</v>
      </c>
      <c r="O60" s="19"/>
    </row>
    <row r="61" s="1" customFormat="1" ht="34.5" customHeight="1" spans="1:15">
      <c r="A61" s="19">
        <f>MAX(A$2:A60)+1</f>
        <v>49</v>
      </c>
      <c r="B61" s="20" t="s">
        <v>318</v>
      </c>
      <c r="C61" s="21" t="s">
        <v>44</v>
      </c>
      <c r="D61" s="21" t="s">
        <v>69</v>
      </c>
      <c r="E61" s="21" t="s">
        <v>319</v>
      </c>
      <c r="F61" s="22">
        <v>95.7712</v>
      </c>
      <c r="G61" s="22"/>
      <c r="H61" s="22">
        <v>95.7712</v>
      </c>
      <c r="I61" s="20" t="s">
        <v>617</v>
      </c>
      <c r="J61" s="20" t="s">
        <v>618</v>
      </c>
      <c r="K61" s="19" t="s">
        <v>541</v>
      </c>
      <c r="L61" s="20" t="s">
        <v>619</v>
      </c>
      <c r="M61" s="20" t="s">
        <v>620</v>
      </c>
      <c r="N61" s="21" t="s">
        <v>25</v>
      </c>
      <c r="O61" s="19"/>
    </row>
    <row r="62" s="1" customFormat="1" ht="34.5" customHeight="1" spans="1:15">
      <c r="A62" s="16" t="s">
        <v>321</v>
      </c>
      <c r="B62" s="17" t="s">
        <v>322</v>
      </c>
      <c r="C62" s="18"/>
      <c r="D62" s="18"/>
      <c r="E62" s="18"/>
      <c r="F62" s="15">
        <f t="shared" ref="F62:H62" si="10">SUM(F63:F75)</f>
        <v>1740</v>
      </c>
      <c r="G62" s="15">
        <f t="shared" si="10"/>
        <v>800</v>
      </c>
      <c r="H62" s="15">
        <f t="shared" si="10"/>
        <v>940</v>
      </c>
      <c r="I62" s="27"/>
      <c r="J62" s="27"/>
      <c r="K62" s="18"/>
      <c r="L62" s="27"/>
      <c r="M62" s="27"/>
      <c r="N62" s="18"/>
      <c r="O62" s="23"/>
    </row>
    <row r="63" s="1" customFormat="1" ht="49" customHeight="1" spans="1:15">
      <c r="A63" s="19">
        <f>MAX(A$2:A62)+1</f>
        <v>50</v>
      </c>
      <c r="B63" s="20" t="s">
        <v>621</v>
      </c>
      <c r="C63" s="21" t="s">
        <v>79</v>
      </c>
      <c r="D63" s="25" t="s">
        <v>26</v>
      </c>
      <c r="E63" s="21" t="s">
        <v>106</v>
      </c>
      <c r="F63" s="22">
        <v>290</v>
      </c>
      <c r="G63" s="22">
        <v>290</v>
      </c>
      <c r="H63" s="22"/>
      <c r="I63" s="20" t="s">
        <v>324</v>
      </c>
      <c r="J63" s="20" t="s">
        <v>325</v>
      </c>
      <c r="K63" s="19" t="s">
        <v>541</v>
      </c>
      <c r="L63" s="20" t="s">
        <v>326</v>
      </c>
      <c r="M63" s="20" t="s">
        <v>327</v>
      </c>
      <c r="N63" s="21" t="s">
        <v>232</v>
      </c>
      <c r="O63" s="30" t="s">
        <v>76</v>
      </c>
    </row>
    <row r="64" s="1" customFormat="1" ht="42" customHeight="1" spans="1:15">
      <c r="A64" s="19">
        <f>MAX(A$2:A63)+1</f>
        <v>51</v>
      </c>
      <c r="B64" s="20" t="s">
        <v>622</v>
      </c>
      <c r="C64" s="21" t="s">
        <v>79</v>
      </c>
      <c r="D64" s="21" t="s">
        <v>26</v>
      </c>
      <c r="E64" s="21" t="s">
        <v>329</v>
      </c>
      <c r="F64" s="22">
        <v>180</v>
      </c>
      <c r="G64" s="23"/>
      <c r="H64" s="23">
        <v>180</v>
      </c>
      <c r="I64" s="20" t="s">
        <v>330</v>
      </c>
      <c r="J64" s="20" t="s">
        <v>82</v>
      </c>
      <c r="K64" s="19" t="s">
        <v>541</v>
      </c>
      <c r="L64" s="20" t="s">
        <v>331</v>
      </c>
      <c r="M64" s="20" t="s">
        <v>332</v>
      </c>
      <c r="N64" s="21" t="s">
        <v>623</v>
      </c>
      <c r="O64" s="31"/>
    </row>
    <row r="65" s="1" customFormat="1" ht="49" customHeight="1" spans="1:15">
      <c r="A65" s="19">
        <f>MAX(A$2:A64)+1</f>
        <v>52</v>
      </c>
      <c r="B65" s="20" t="s">
        <v>624</v>
      </c>
      <c r="C65" s="21" t="s">
        <v>79</v>
      </c>
      <c r="D65" s="21" t="s">
        <v>26</v>
      </c>
      <c r="E65" s="21" t="s">
        <v>80</v>
      </c>
      <c r="F65" s="22">
        <v>200</v>
      </c>
      <c r="G65" s="23">
        <v>200</v>
      </c>
      <c r="H65" s="23"/>
      <c r="I65" s="20" t="s">
        <v>335</v>
      </c>
      <c r="J65" s="20" t="s">
        <v>325</v>
      </c>
      <c r="K65" s="19" t="s">
        <v>541</v>
      </c>
      <c r="L65" s="20" t="s">
        <v>336</v>
      </c>
      <c r="M65" s="20" t="s">
        <v>337</v>
      </c>
      <c r="N65" s="21" t="s">
        <v>232</v>
      </c>
      <c r="O65" s="30" t="s">
        <v>76</v>
      </c>
    </row>
    <row r="66" s="1" customFormat="1" ht="45" customHeight="1" spans="1:15">
      <c r="A66" s="19">
        <f>MAX(A$2:A65)+1</f>
        <v>53</v>
      </c>
      <c r="B66" s="20" t="s">
        <v>625</v>
      </c>
      <c r="C66" s="21" t="s">
        <v>339</v>
      </c>
      <c r="D66" s="21" t="s">
        <v>26</v>
      </c>
      <c r="E66" s="21" t="s">
        <v>340</v>
      </c>
      <c r="F66" s="22">
        <v>80</v>
      </c>
      <c r="G66" s="23"/>
      <c r="H66" s="23">
        <v>80</v>
      </c>
      <c r="I66" s="20" t="s">
        <v>341</v>
      </c>
      <c r="J66" s="20" t="s">
        <v>256</v>
      </c>
      <c r="K66" s="22" t="s">
        <v>541</v>
      </c>
      <c r="L66" s="20" t="s">
        <v>342</v>
      </c>
      <c r="M66" s="20" t="s">
        <v>382</v>
      </c>
      <c r="N66" s="29" t="s">
        <v>232</v>
      </c>
      <c r="O66" s="19"/>
    </row>
    <row r="67" s="1" customFormat="1" ht="45" customHeight="1" spans="1:15">
      <c r="A67" s="19">
        <f>MAX(A$2:A66)+1</f>
        <v>54</v>
      </c>
      <c r="B67" s="20" t="s">
        <v>626</v>
      </c>
      <c r="C67" s="21" t="s">
        <v>345</v>
      </c>
      <c r="D67" s="21" t="s">
        <v>26</v>
      </c>
      <c r="E67" s="21" t="s">
        <v>346</v>
      </c>
      <c r="F67" s="22">
        <v>60</v>
      </c>
      <c r="G67" s="23"/>
      <c r="H67" s="23">
        <v>60</v>
      </c>
      <c r="I67" s="20" t="s">
        <v>627</v>
      </c>
      <c r="J67" s="20" t="s">
        <v>628</v>
      </c>
      <c r="K67" s="22" t="s">
        <v>541</v>
      </c>
      <c r="L67" s="20" t="s">
        <v>349</v>
      </c>
      <c r="M67" s="20" t="s">
        <v>350</v>
      </c>
      <c r="N67" s="29" t="s">
        <v>232</v>
      </c>
      <c r="O67" s="31"/>
    </row>
    <row r="68" s="1" customFormat="1" ht="45" customHeight="1" spans="1:15">
      <c r="A68" s="19">
        <f>MAX(A$2:A67)+1</f>
        <v>55</v>
      </c>
      <c r="B68" s="20" t="s">
        <v>629</v>
      </c>
      <c r="C68" s="21" t="s">
        <v>168</v>
      </c>
      <c r="D68" s="21" t="s">
        <v>26</v>
      </c>
      <c r="E68" s="21" t="s">
        <v>352</v>
      </c>
      <c r="F68" s="22">
        <v>60</v>
      </c>
      <c r="G68" s="23"/>
      <c r="H68" s="23">
        <v>60</v>
      </c>
      <c r="I68" s="20" t="s">
        <v>630</v>
      </c>
      <c r="J68" s="20" t="s">
        <v>631</v>
      </c>
      <c r="K68" s="22" t="s">
        <v>541</v>
      </c>
      <c r="L68" s="20" t="s">
        <v>355</v>
      </c>
      <c r="M68" s="20" t="s">
        <v>356</v>
      </c>
      <c r="N68" s="29" t="s">
        <v>232</v>
      </c>
      <c r="O68" s="31"/>
    </row>
    <row r="69" s="1" customFormat="1" ht="34.5" customHeight="1" spans="1:15">
      <c r="A69" s="19">
        <f>MAX(A$2:A68)+1</f>
        <v>56</v>
      </c>
      <c r="B69" s="20" t="s">
        <v>632</v>
      </c>
      <c r="C69" s="21" t="s">
        <v>212</v>
      </c>
      <c r="D69" s="21" t="s">
        <v>26</v>
      </c>
      <c r="E69" s="21" t="s">
        <v>358</v>
      </c>
      <c r="F69" s="22">
        <v>90</v>
      </c>
      <c r="G69" s="23"/>
      <c r="H69" s="23">
        <v>90</v>
      </c>
      <c r="I69" s="20" t="s">
        <v>359</v>
      </c>
      <c r="J69" s="20" t="s">
        <v>316</v>
      </c>
      <c r="K69" s="19" t="s">
        <v>541</v>
      </c>
      <c r="L69" s="20" t="s">
        <v>360</v>
      </c>
      <c r="M69" s="20" t="s">
        <v>217</v>
      </c>
      <c r="N69" s="21" t="s">
        <v>210</v>
      </c>
      <c r="O69" s="31"/>
    </row>
    <row r="70" s="1" customFormat="1" ht="34.5" customHeight="1" spans="1:15">
      <c r="A70" s="19">
        <f>MAX(A$2:A69)+1</f>
        <v>57</v>
      </c>
      <c r="B70" s="20" t="s">
        <v>633</v>
      </c>
      <c r="C70" s="21" t="s">
        <v>122</v>
      </c>
      <c r="D70" s="21" t="s">
        <v>26</v>
      </c>
      <c r="E70" s="21" t="s">
        <v>362</v>
      </c>
      <c r="F70" s="22">
        <v>210</v>
      </c>
      <c r="G70" s="23"/>
      <c r="H70" s="23">
        <v>210</v>
      </c>
      <c r="I70" s="20" t="s">
        <v>363</v>
      </c>
      <c r="J70" s="20" t="s">
        <v>316</v>
      </c>
      <c r="K70" s="19" t="s">
        <v>541</v>
      </c>
      <c r="L70" s="20" t="s">
        <v>365</v>
      </c>
      <c r="M70" s="20" t="s">
        <v>366</v>
      </c>
      <c r="N70" s="21" t="s">
        <v>210</v>
      </c>
      <c r="O70" s="31"/>
    </row>
    <row r="71" s="1" customFormat="1" ht="45" customHeight="1" spans="1:15">
      <c r="A71" s="19">
        <f>MAX(A$2:A70)+1</f>
        <v>58</v>
      </c>
      <c r="B71" s="20" t="s">
        <v>634</v>
      </c>
      <c r="C71" s="21" t="s">
        <v>276</v>
      </c>
      <c r="D71" s="21" t="s">
        <v>26</v>
      </c>
      <c r="E71" s="21" t="s">
        <v>283</v>
      </c>
      <c r="F71" s="22">
        <v>170</v>
      </c>
      <c r="G71" s="23"/>
      <c r="H71" s="23">
        <v>170</v>
      </c>
      <c r="I71" s="20" t="s">
        <v>368</v>
      </c>
      <c r="J71" s="20" t="s">
        <v>369</v>
      </c>
      <c r="K71" s="19" t="s">
        <v>541</v>
      </c>
      <c r="L71" s="20" t="s">
        <v>370</v>
      </c>
      <c r="M71" s="20" t="s">
        <v>281</v>
      </c>
      <c r="N71" s="21" t="s">
        <v>218</v>
      </c>
      <c r="O71" s="31"/>
    </row>
    <row r="72" s="1" customFormat="1" ht="46" customHeight="1" spans="1:15">
      <c r="A72" s="19">
        <f>MAX(A$2:A71)+1</f>
        <v>59</v>
      </c>
      <c r="B72" s="20" t="s">
        <v>635</v>
      </c>
      <c r="C72" s="21" t="s">
        <v>372</v>
      </c>
      <c r="D72" s="21" t="s">
        <v>26</v>
      </c>
      <c r="E72" s="21" t="s">
        <v>373</v>
      </c>
      <c r="F72" s="22">
        <v>90</v>
      </c>
      <c r="G72" s="23"/>
      <c r="H72" s="23">
        <v>90</v>
      </c>
      <c r="I72" s="20" t="s">
        <v>374</v>
      </c>
      <c r="J72" s="20" t="s">
        <v>375</v>
      </c>
      <c r="K72" s="19" t="s">
        <v>541</v>
      </c>
      <c r="L72" s="20" t="s">
        <v>292</v>
      </c>
      <c r="M72" s="20" t="s">
        <v>217</v>
      </c>
      <c r="N72" s="21" t="s">
        <v>218</v>
      </c>
      <c r="O72" s="31"/>
    </row>
    <row r="73" s="1" customFormat="1" ht="49" customHeight="1" spans="1:15">
      <c r="A73" s="19">
        <f>MAX(A$2:A72)+1</f>
        <v>60</v>
      </c>
      <c r="B73" s="20" t="s">
        <v>636</v>
      </c>
      <c r="C73" s="21" t="s">
        <v>212</v>
      </c>
      <c r="D73" s="21" t="s">
        <v>26</v>
      </c>
      <c r="E73" s="21" t="s">
        <v>378</v>
      </c>
      <c r="F73" s="22">
        <v>40</v>
      </c>
      <c r="G73" s="22">
        <v>40</v>
      </c>
      <c r="H73" s="22"/>
      <c r="I73" s="20" t="s">
        <v>379</v>
      </c>
      <c r="J73" s="20" t="s">
        <v>380</v>
      </c>
      <c r="K73" s="19" t="s">
        <v>541</v>
      </c>
      <c r="L73" s="20" t="s">
        <v>381</v>
      </c>
      <c r="M73" s="20" t="s">
        <v>382</v>
      </c>
      <c r="N73" s="21" t="s">
        <v>232</v>
      </c>
      <c r="O73" s="21" t="s">
        <v>76</v>
      </c>
    </row>
    <row r="74" s="1" customFormat="1" ht="48" customHeight="1" spans="1:15">
      <c r="A74" s="19">
        <f>MAX(A$2:A73)+1</f>
        <v>61</v>
      </c>
      <c r="B74" s="20" t="s">
        <v>637</v>
      </c>
      <c r="C74" s="21" t="s">
        <v>150</v>
      </c>
      <c r="D74" s="21" t="s">
        <v>26</v>
      </c>
      <c r="E74" s="21" t="s">
        <v>384</v>
      </c>
      <c r="F74" s="22">
        <v>170</v>
      </c>
      <c r="G74" s="22">
        <v>170</v>
      </c>
      <c r="H74" s="22"/>
      <c r="I74" s="20" t="s">
        <v>363</v>
      </c>
      <c r="J74" s="20" t="s">
        <v>316</v>
      </c>
      <c r="K74" s="19" t="s">
        <v>541</v>
      </c>
      <c r="L74" s="20" t="s">
        <v>385</v>
      </c>
      <c r="M74" s="20" t="s">
        <v>366</v>
      </c>
      <c r="N74" s="21" t="s">
        <v>210</v>
      </c>
      <c r="O74" s="32"/>
    </row>
    <row r="75" s="1" customFormat="1" ht="34.5" customHeight="1" spans="1:15">
      <c r="A75" s="19">
        <f>MAX(A$2:A74)+1</f>
        <v>62</v>
      </c>
      <c r="B75" s="20" t="s">
        <v>638</v>
      </c>
      <c r="C75" s="21" t="s">
        <v>387</v>
      </c>
      <c r="D75" s="21" t="s">
        <v>26</v>
      </c>
      <c r="E75" s="21" t="s">
        <v>388</v>
      </c>
      <c r="F75" s="22">
        <v>100</v>
      </c>
      <c r="G75" s="22">
        <v>100</v>
      </c>
      <c r="H75" s="22"/>
      <c r="I75" s="20" t="s">
        <v>363</v>
      </c>
      <c r="J75" s="20" t="s">
        <v>316</v>
      </c>
      <c r="K75" s="19" t="s">
        <v>541</v>
      </c>
      <c r="L75" s="20" t="s">
        <v>389</v>
      </c>
      <c r="M75" s="20" t="s">
        <v>366</v>
      </c>
      <c r="N75" s="21" t="s">
        <v>210</v>
      </c>
      <c r="O75" s="32"/>
    </row>
    <row r="76" s="1" customFormat="1" ht="34.5" customHeight="1" spans="1:15">
      <c r="A76" s="16" t="s">
        <v>390</v>
      </c>
      <c r="B76" s="17" t="s">
        <v>391</v>
      </c>
      <c r="C76" s="19"/>
      <c r="D76" s="19"/>
      <c r="E76" s="19"/>
      <c r="F76" s="15">
        <f t="shared" ref="F76:H76" si="11">F77+F79</f>
        <v>3950</v>
      </c>
      <c r="G76" s="15">
        <f t="shared" si="11"/>
        <v>2392</v>
      </c>
      <c r="H76" s="15">
        <f t="shared" si="11"/>
        <v>1558</v>
      </c>
      <c r="I76" s="24"/>
      <c r="J76" s="24"/>
      <c r="K76" s="19"/>
      <c r="L76" s="24"/>
      <c r="M76" s="24"/>
      <c r="N76" s="19"/>
      <c r="O76" s="28"/>
    </row>
    <row r="77" s="1" customFormat="1" ht="34.5" customHeight="1" spans="1:15">
      <c r="A77" s="16" t="s">
        <v>21</v>
      </c>
      <c r="B77" s="17" t="s">
        <v>392</v>
      </c>
      <c r="C77" s="18"/>
      <c r="D77" s="18"/>
      <c r="E77" s="18"/>
      <c r="F77" s="15">
        <f t="shared" ref="F77:H77" si="12">SUM(F78)</f>
        <v>1200</v>
      </c>
      <c r="G77" s="15">
        <f t="shared" si="12"/>
        <v>600</v>
      </c>
      <c r="H77" s="15">
        <f t="shared" si="12"/>
        <v>600</v>
      </c>
      <c r="I77" s="27"/>
      <c r="J77" s="27"/>
      <c r="K77" s="18"/>
      <c r="L77" s="27"/>
      <c r="M77" s="27"/>
      <c r="N77" s="18"/>
      <c r="O77" s="23"/>
    </row>
    <row r="78" s="1" customFormat="1" ht="49" customHeight="1" spans="1:15">
      <c r="A78" s="19">
        <f>MAX(A$2:A77)+1</f>
        <v>63</v>
      </c>
      <c r="B78" s="20" t="s">
        <v>393</v>
      </c>
      <c r="C78" s="21" t="s">
        <v>25</v>
      </c>
      <c r="D78" s="21" t="s">
        <v>26</v>
      </c>
      <c r="E78" s="21" t="s">
        <v>62</v>
      </c>
      <c r="F78" s="22">
        <f t="shared" ref="F78:F81" si="13">G78+H78</f>
        <v>1200</v>
      </c>
      <c r="G78" s="23">
        <v>600</v>
      </c>
      <c r="H78" s="23">
        <v>600</v>
      </c>
      <c r="I78" s="20" t="s">
        <v>394</v>
      </c>
      <c r="J78" s="20" t="s">
        <v>395</v>
      </c>
      <c r="K78" s="19" t="s">
        <v>550</v>
      </c>
      <c r="L78" s="20" t="s">
        <v>396</v>
      </c>
      <c r="M78" s="20" t="s">
        <v>397</v>
      </c>
      <c r="N78" s="21" t="s">
        <v>25</v>
      </c>
      <c r="O78" s="23"/>
    </row>
    <row r="79" s="1" customFormat="1" ht="34.5" customHeight="1" spans="1:15">
      <c r="A79" s="16" t="s">
        <v>118</v>
      </c>
      <c r="B79" s="17" t="s">
        <v>398</v>
      </c>
      <c r="C79" s="18"/>
      <c r="D79" s="18"/>
      <c r="E79" s="18"/>
      <c r="F79" s="15">
        <f t="shared" ref="F79:H79" si="14">SUM(F80:F81)</f>
        <v>2750</v>
      </c>
      <c r="G79" s="15">
        <f t="shared" si="14"/>
        <v>1792</v>
      </c>
      <c r="H79" s="15">
        <f t="shared" si="14"/>
        <v>958</v>
      </c>
      <c r="I79" s="27"/>
      <c r="J79" s="27"/>
      <c r="K79" s="18"/>
      <c r="L79" s="27"/>
      <c r="M79" s="27"/>
      <c r="N79" s="18"/>
      <c r="O79" s="23"/>
    </row>
    <row r="80" s="1" customFormat="1" ht="48" customHeight="1" spans="1:15">
      <c r="A80" s="19">
        <f>MAX(A$2:A79)+1</f>
        <v>64</v>
      </c>
      <c r="B80" s="20" t="s">
        <v>399</v>
      </c>
      <c r="C80" s="21" t="s">
        <v>400</v>
      </c>
      <c r="D80" s="21" t="s">
        <v>26</v>
      </c>
      <c r="E80" s="21" t="s">
        <v>62</v>
      </c>
      <c r="F80" s="22">
        <f t="shared" si="13"/>
        <v>2200</v>
      </c>
      <c r="G80" s="23">
        <v>1432</v>
      </c>
      <c r="H80" s="23">
        <v>768</v>
      </c>
      <c r="I80" s="20" t="s">
        <v>401</v>
      </c>
      <c r="J80" s="20" t="s">
        <v>402</v>
      </c>
      <c r="K80" s="24" t="s">
        <v>550</v>
      </c>
      <c r="L80" s="20" t="s">
        <v>403</v>
      </c>
      <c r="M80" s="20" t="s">
        <v>404</v>
      </c>
      <c r="N80" s="21" t="s">
        <v>400</v>
      </c>
      <c r="O80" s="23"/>
    </row>
    <row r="81" s="1" customFormat="1" ht="46" customHeight="1" spans="1:15">
      <c r="A81" s="19">
        <f>MAX(A$2:A80)+1</f>
        <v>65</v>
      </c>
      <c r="B81" s="20" t="s">
        <v>405</v>
      </c>
      <c r="C81" s="21" t="s">
        <v>400</v>
      </c>
      <c r="D81" s="21" t="s">
        <v>26</v>
      </c>
      <c r="E81" s="21" t="s">
        <v>62</v>
      </c>
      <c r="F81" s="22">
        <f t="shared" si="13"/>
        <v>550</v>
      </c>
      <c r="G81" s="23">
        <v>360</v>
      </c>
      <c r="H81" s="23">
        <v>190</v>
      </c>
      <c r="I81" s="20" t="s">
        <v>406</v>
      </c>
      <c r="J81" s="20" t="s">
        <v>407</v>
      </c>
      <c r="K81" s="24" t="s">
        <v>550</v>
      </c>
      <c r="L81" s="20" t="s">
        <v>408</v>
      </c>
      <c r="M81" s="20" t="s">
        <v>409</v>
      </c>
      <c r="N81" s="21" t="s">
        <v>400</v>
      </c>
      <c r="O81" s="23"/>
    </row>
    <row r="82" s="1" customFormat="1" ht="34.5" customHeight="1" spans="1:15">
      <c r="A82" s="16" t="s">
        <v>410</v>
      </c>
      <c r="B82" s="17" t="s">
        <v>411</v>
      </c>
      <c r="C82" s="19"/>
      <c r="D82" s="19"/>
      <c r="E82" s="19"/>
      <c r="F82" s="15">
        <f t="shared" ref="F82:H82" si="15">F83+F87+F89+F91+F108</f>
        <v>4825.5238</v>
      </c>
      <c r="G82" s="15">
        <f t="shared" si="15"/>
        <v>3534.3</v>
      </c>
      <c r="H82" s="15">
        <f t="shared" si="15"/>
        <v>1291.2238</v>
      </c>
      <c r="I82" s="24"/>
      <c r="J82" s="24"/>
      <c r="K82" s="19"/>
      <c r="L82" s="24"/>
      <c r="M82" s="24"/>
      <c r="N82" s="19"/>
      <c r="O82" s="28"/>
    </row>
    <row r="83" s="1" customFormat="1" ht="34.5" customHeight="1" spans="1:15">
      <c r="A83" s="16" t="s">
        <v>21</v>
      </c>
      <c r="B83" s="17" t="s">
        <v>412</v>
      </c>
      <c r="C83" s="18"/>
      <c r="D83" s="18"/>
      <c r="E83" s="18"/>
      <c r="F83" s="15">
        <f t="shared" ref="F83:H83" si="16">SUM(F84:F86)</f>
        <v>689</v>
      </c>
      <c r="G83" s="15">
        <f t="shared" si="16"/>
        <v>355</v>
      </c>
      <c r="H83" s="15">
        <f t="shared" si="16"/>
        <v>334</v>
      </c>
      <c r="I83" s="27"/>
      <c r="J83" s="27"/>
      <c r="K83" s="18"/>
      <c r="L83" s="27"/>
      <c r="M83" s="27"/>
      <c r="N83" s="18"/>
      <c r="O83" s="23"/>
    </row>
    <row r="84" s="1" customFormat="1" ht="75" customHeight="1" spans="1:15">
      <c r="A84" s="19">
        <f>MAX(A$2:A83)+1</f>
        <v>66</v>
      </c>
      <c r="B84" s="20" t="s">
        <v>413</v>
      </c>
      <c r="C84" s="21" t="s">
        <v>339</v>
      </c>
      <c r="D84" s="21" t="s">
        <v>26</v>
      </c>
      <c r="E84" s="21" t="s">
        <v>414</v>
      </c>
      <c r="F84" s="22">
        <f t="shared" ref="F84:F86" si="17">G84+H84</f>
        <v>355</v>
      </c>
      <c r="G84" s="23">
        <v>355</v>
      </c>
      <c r="H84" s="23"/>
      <c r="I84" s="20" t="s">
        <v>639</v>
      </c>
      <c r="J84" s="20" t="s">
        <v>416</v>
      </c>
      <c r="K84" s="22" t="s">
        <v>538</v>
      </c>
      <c r="L84" s="20" t="s">
        <v>417</v>
      </c>
      <c r="M84" s="20" t="s">
        <v>418</v>
      </c>
      <c r="N84" s="29" t="s">
        <v>419</v>
      </c>
      <c r="O84" s="19"/>
    </row>
    <row r="85" s="1" customFormat="1" ht="81" customHeight="1" spans="1:15">
      <c r="A85" s="19">
        <f>MAX(A$2:A84)+1</f>
        <v>67</v>
      </c>
      <c r="B85" s="20" t="s">
        <v>420</v>
      </c>
      <c r="C85" s="21" t="s">
        <v>421</v>
      </c>
      <c r="D85" s="21" t="s">
        <v>26</v>
      </c>
      <c r="E85" s="21" t="s">
        <v>422</v>
      </c>
      <c r="F85" s="22">
        <f t="shared" si="17"/>
        <v>158</v>
      </c>
      <c r="G85" s="23"/>
      <c r="H85" s="23">
        <v>158</v>
      </c>
      <c r="I85" s="20" t="s">
        <v>640</v>
      </c>
      <c r="J85" s="20" t="s">
        <v>424</v>
      </c>
      <c r="K85" s="22" t="s">
        <v>550</v>
      </c>
      <c r="L85" s="20" t="s">
        <v>425</v>
      </c>
      <c r="M85" s="20" t="s">
        <v>418</v>
      </c>
      <c r="N85" s="29" t="s">
        <v>419</v>
      </c>
      <c r="O85" s="19"/>
    </row>
    <row r="86" s="1" customFormat="1" ht="72" customHeight="1" spans="1:15">
      <c r="A86" s="19">
        <f>MAX(A$2:A85)+1</f>
        <v>68</v>
      </c>
      <c r="B86" s="20" t="s">
        <v>426</v>
      </c>
      <c r="C86" s="21" t="s">
        <v>79</v>
      </c>
      <c r="D86" s="21" t="s">
        <v>26</v>
      </c>
      <c r="E86" s="21" t="s">
        <v>106</v>
      </c>
      <c r="F86" s="22">
        <f t="shared" si="17"/>
        <v>176</v>
      </c>
      <c r="G86" s="22"/>
      <c r="H86" s="22">
        <v>176</v>
      </c>
      <c r="I86" s="20" t="s">
        <v>641</v>
      </c>
      <c r="J86" s="20" t="s">
        <v>428</v>
      </c>
      <c r="K86" s="19" t="s">
        <v>550</v>
      </c>
      <c r="L86" s="20" t="s">
        <v>429</v>
      </c>
      <c r="M86" s="20" t="s">
        <v>418</v>
      </c>
      <c r="N86" s="21" t="s">
        <v>419</v>
      </c>
      <c r="O86" s="23"/>
    </row>
    <row r="87" s="1" customFormat="1" ht="34.5" customHeight="1" spans="1:15">
      <c r="A87" s="16" t="s">
        <v>118</v>
      </c>
      <c r="B87" s="17" t="s">
        <v>158</v>
      </c>
      <c r="C87" s="18"/>
      <c r="D87" s="18"/>
      <c r="E87" s="18"/>
      <c r="F87" s="15">
        <f t="shared" ref="F87:H87" si="18">SUM(F88:F88)</f>
        <v>131</v>
      </c>
      <c r="G87" s="15">
        <f t="shared" si="18"/>
        <v>0</v>
      </c>
      <c r="H87" s="15">
        <f t="shared" si="18"/>
        <v>131</v>
      </c>
      <c r="I87" s="27"/>
      <c r="J87" s="27"/>
      <c r="K87" s="18"/>
      <c r="L87" s="27"/>
      <c r="M87" s="27"/>
      <c r="N87" s="18"/>
      <c r="O87" s="23"/>
    </row>
    <row r="88" s="1" customFormat="1" ht="45" customHeight="1" spans="1:15">
      <c r="A88" s="19">
        <f>MAX(A$2:A87)+1</f>
        <v>69</v>
      </c>
      <c r="B88" s="20" t="s">
        <v>430</v>
      </c>
      <c r="C88" s="21" t="s">
        <v>136</v>
      </c>
      <c r="D88" s="21" t="s">
        <v>26</v>
      </c>
      <c r="E88" s="21" t="s">
        <v>431</v>
      </c>
      <c r="F88" s="22">
        <f>G88+H88</f>
        <v>131</v>
      </c>
      <c r="G88" s="23"/>
      <c r="H88" s="23">
        <v>131</v>
      </c>
      <c r="I88" s="20" t="s">
        <v>642</v>
      </c>
      <c r="J88" s="20" t="s">
        <v>433</v>
      </c>
      <c r="K88" s="22" t="s">
        <v>550</v>
      </c>
      <c r="L88" s="20" t="s">
        <v>434</v>
      </c>
      <c r="M88" s="20" t="s">
        <v>435</v>
      </c>
      <c r="N88" s="29" t="s">
        <v>136</v>
      </c>
      <c r="O88" s="19"/>
    </row>
    <row r="89" s="1" customFormat="1" ht="34.5" customHeight="1" spans="1:15">
      <c r="A89" s="16" t="s">
        <v>133</v>
      </c>
      <c r="B89" s="17" t="s">
        <v>436</v>
      </c>
      <c r="C89" s="18"/>
      <c r="D89" s="18"/>
      <c r="E89" s="18"/>
      <c r="F89" s="15">
        <f t="shared" ref="F89:H89" si="19">SUM(F90:F90)</f>
        <v>2000</v>
      </c>
      <c r="G89" s="15">
        <f t="shared" si="19"/>
        <v>2000</v>
      </c>
      <c r="H89" s="15">
        <f t="shared" si="19"/>
        <v>0</v>
      </c>
      <c r="I89" s="27"/>
      <c r="J89" s="27"/>
      <c r="K89" s="18"/>
      <c r="L89" s="27"/>
      <c r="M89" s="27"/>
      <c r="N89" s="18"/>
      <c r="O89" s="23"/>
    </row>
    <row r="90" s="1" customFormat="1" ht="44" customHeight="1" spans="1:15">
      <c r="A90" s="19">
        <f>MAX(A$2:A89)+1</f>
        <v>70</v>
      </c>
      <c r="B90" s="20" t="s">
        <v>437</v>
      </c>
      <c r="C90" s="21" t="s">
        <v>438</v>
      </c>
      <c r="D90" s="25" t="s">
        <v>26</v>
      </c>
      <c r="E90" s="21" t="s">
        <v>439</v>
      </c>
      <c r="F90" s="22">
        <f>G90+H90</f>
        <v>2000</v>
      </c>
      <c r="G90" s="22">
        <v>2000</v>
      </c>
      <c r="H90" s="22"/>
      <c r="I90" s="20" t="s">
        <v>643</v>
      </c>
      <c r="J90" s="20" t="s">
        <v>256</v>
      </c>
      <c r="K90" s="19" t="s">
        <v>550</v>
      </c>
      <c r="L90" s="20" t="s">
        <v>441</v>
      </c>
      <c r="M90" s="20" t="s">
        <v>442</v>
      </c>
      <c r="N90" s="21" t="s">
        <v>438</v>
      </c>
      <c r="O90" s="23"/>
    </row>
    <row r="91" s="1" customFormat="1" ht="34.5" customHeight="1" spans="1:15">
      <c r="A91" s="16" t="s">
        <v>165</v>
      </c>
      <c r="B91" s="17" t="s">
        <v>376</v>
      </c>
      <c r="C91" s="18"/>
      <c r="D91" s="18"/>
      <c r="E91" s="18"/>
      <c r="F91" s="15">
        <f t="shared" ref="F91:H91" si="20">SUM(F92:F107)</f>
        <v>1179.3</v>
      </c>
      <c r="G91" s="15">
        <f t="shared" si="20"/>
        <v>1179.3</v>
      </c>
      <c r="H91" s="15">
        <f t="shared" si="20"/>
        <v>0</v>
      </c>
      <c r="I91" s="27"/>
      <c r="J91" s="27"/>
      <c r="K91" s="18"/>
      <c r="L91" s="27"/>
      <c r="M91" s="27"/>
      <c r="N91" s="18"/>
      <c r="O91" s="23"/>
    </row>
    <row r="92" s="1" customFormat="1" ht="48" customHeight="1" spans="1:15">
      <c r="A92" s="19">
        <f>MAX(A$2:A91)+1</f>
        <v>71</v>
      </c>
      <c r="B92" s="20" t="s">
        <v>644</v>
      </c>
      <c r="C92" s="21" t="s">
        <v>212</v>
      </c>
      <c r="D92" s="21" t="s">
        <v>26</v>
      </c>
      <c r="E92" s="21" t="s">
        <v>645</v>
      </c>
      <c r="F92" s="22">
        <v>320</v>
      </c>
      <c r="G92" s="22">
        <v>320</v>
      </c>
      <c r="H92" s="22"/>
      <c r="I92" s="20" t="s">
        <v>646</v>
      </c>
      <c r="J92" s="20" t="s">
        <v>446</v>
      </c>
      <c r="K92" s="19" t="s">
        <v>541</v>
      </c>
      <c r="L92" s="20" t="s">
        <v>447</v>
      </c>
      <c r="M92" s="20" t="s">
        <v>382</v>
      </c>
      <c r="N92" s="21" t="s">
        <v>232</v>
      </c>
      <c r="O92" s="21" t="s">
        <v>76</v>
      </c>
    </row>
    <row r="93" s="1" customFormat="1" ht="34.5" customHeight="1" spans="1:15">
      <c r="A93" s="19">
        <f>MAX(A$2:A92)+1</f>
        <v>72</v>
      </c>
      <c r="B93" s="20" t="s">
        <v>632</v>
      </c>
      <c r="C93" s="21" t="s">
        <v>212</v>
      </c>
      <c r="D93" s="21" t="s">
        <v>26</v>
      </c>
      <c r="E93" s="21" t="s">
        <v>449</v>
      </c>
      <c r="F93" s="22">
        <v>50</v>
      </c>
      <c r="G93" s="22">
        <v>50</v>
      </c>
      <c r="H93" s="22"/>
      <c r="I93" s="20" t="s">
        <v>363</v>
      </c>
      <c r="J93" s="20" t="s">
        <v>316</v>
      </c>
      <c r="K93" s="19" t="s">
        <v>541</v>
      </c>
      <c r="L93" s="20" t="s">
        <v>450</v>
      </c>
      <c r="M93" s="20" t="s">
        <v>382</v>
      </c>
      <c r="N93" s="21" t="s">
        <v>210</v>
      </c>
      <c r="O93" s="21" t="s">
        <v>76</v>
      </c>
    </row>
    <row r="94" s="1" customFormat="1" ht="48" customHeight="1" spans="1:15">
      <c r="A94" s="19">
        <f>MAX(A$2:A93)+1</f>
        <v>73</v>
      </c>
      <c r="B94" s="20" t="s">
        <v>647</v>
      </c>
      <c r="C94" s="21" t="s">
        <v>212</v>
      </c>
      <c r="D94" s="21" t="s">
        <v>26</v>
      </c>
      <c r="E94" s="21" t="s">
        <v>452</v>
      </c>
      <c r="F94" s="22">
        <v>246</v>
      </c>
      <c r="G94" s="22">
        <v>246</v>
      </c>
      <c r="H94" s="22"/>
      <c r="I94" s="20" t="s">
        <v>363</v>
      </c>
      <c r="J94" s="20" t="s">
        <v>316</v>
      </c>
      <c r="K94" s="19" t="s">
        <v>541</v>
      </c>
      <c r="L94" s="20" t="s">
        <v>453</v>
      </c>
      <c r="M94" s="20" t="s">
        <v>382</v>
      </c>
      <c r="N94" s="21" t="s">
        <v>210</v>
      </c>
      <c r="O94" s="21"/>
    </row>
    <row r="95" s="1" customFormat="1" ht="34.5" customHeight="1" spans="1:15">
      <c r="A95" s="19">
        <f>MAX(A$2:A94)+1</f>
        <v>74</v>
      </c>
      <c r="B95" s="20" t="s">
        <v>648</v>
      </c>
      <c r="C95" s="21" t="s">
        <v>212</v>
      </c>
      <c r="D95" s="21" t="s">
        <v>26</v>
      </c>
      <c r="E95" s="21" t="s">
        <v>645</v>
      </c>
      <c r="F95" s="22">
        <v>32.3</v>
      </c>
      <c r="G95" s="22">
        <v>32.3</v>
      </c>
      <c r="H95" s="22"/>
      <c r="I95" s="20" t="s">
        <v>455</v>
      </c>
      <c r="J95" s="20" t="s">
        <v>316</v>
      </c>
      <c r="K95" s="19" t="s">
        <v>541</v>
      </c>
      <c r="L95" s="20" t="s">
        <v>456</v>
      </c>
      <c r="M95" s="20" t="s">
        <v>382</v>
      </c>
      <c r="N95" s="21" t="s">
        <v>210</v>
      </c>
      <c r="O95" s="21"/>
    </row>
    <row r="96" s="1" customFormat="1" ht="34.5" customHeight="1" spans="1:15">
      <c r="A96" s="19">
        <f>MAX(A$2:A95)+1</f>
        <v>75</v>
      </c>
      <c r="B96" s="20" t="s">
        <v>649</v>
      </c>
      <c r="C96" s="21" t="s">
        <v>79</v>
      </c>
      <c r="D96" s="21" t="s">
        <v>26</v>
      </c>
      <c r="E96" s="21" t="s">
        <v>458</v>
      </c>
      <c r="F96" s="22">
        <v>70</v>
      </c>
      <c r="G96" s="22">
        <v>70</v>
      </c>
      <c r="H96" s="22"/>
      <c r="I96" s="20" t="s">
        <v>459</v>
      </c>
      <c r="J96" s="20" t="s">
        <v>256</v>
      </c>
      <c r="K96" s="19" t="s">
        <v>541</v>
      </c>
      <c r="L96" s="20" t="s">
        <v>460</v>
      </c>
      <c r="M96" s="20" t="s">
        <v>382</v>
      </c>
      <c r="N96" s="21" t="s">
        <v>232</v>
      </c>
      <c r="O96" s="21" t="s">
        <v>76</v>
      </c>
    </row>
    <row r="97" s="1" customFormat="1" ht="34.5" customHeight="1" spans="1:15">
      <c r="A97" s="19">
        <f>MAX(A$2:A96)+1</f>
        <v>76</v>
      </c>
      <c r="B97" s="20" t="s">
        <v>650</v>
      </c>
      <c r="C97" s="21" t="s">
        <v>79</v>
      </c>
      <c r="D97" s="21" t="s">
        <v>26</v>
      </c>
      <c r="E97" s="21" t="s">
        <v>462</v>
      </c>
      <c r="F97" s="22">
        <v>111</v>
      </c>
      <c r="G97" s="22">
        <v>111</v>
      </c>
      <c r="H97" s="22"/>
      <c r="I97" s="20" t="s">
        <v>455</v>
      </c>
      <c r="J97" s="20" t="s">
        <v>463</v>
      </c>
      <c r="K97" s="19" t="s">
        <v>541</v>
      </c>
      <c r="L97" s="20" t="s">
        <v>464</v>
      </c>
      <c r="M97" s="20" t="s">
        <v>382</v>
      </c>
      <c r="N97" s="21" t="s">
        <v>232</v>
      </c>
      <c r="O97" s="21" t="s">
        <v>76</v>
      </c>
    </row>
    <row r="98" s="1" customFormat="1" ht="34.5" customHeight="1" spans="1:15">
      <c r="A98" s="19">
        <f>MAX(A$2:A97)+1</f>
        <v>77</v>
      </c>
      <c r="B98" s="20" t="s">
        <v>651</v>
      </c>
      <c r="C98" s="21" t="s">
        <v>79</v>
      </c>
      <c r="D98" s="21" t="s">
        <v>26</v>
      </c>
      <c r="E98" s="21" t="s">
        <v>466</v>
      </c>
      <c r="F98" s="22">
        <v>38</v>
      </c>
      <c r="G98" s="22">
        <v>38</v>
      </c>
      <c r="H98" s="22"/>
      <c r="I98" s="20" t="s">
        <v>467</v>
      </c>
      <c r="J98" s="20" t="s">
        <v>256</v>
      </c>
      <c r="K98" s="19" t="s">
        <v>541</v>
      </c>
      <c r="L98" s="20" t="s">
        <v>342</v>
      </c>
      <c r="M98" s="20" t="s">
        <v>468</v>
      </c>
      <c r="N98" s="21" t="s">
        <v>232</v>
      </c>
      <c r="O98" s="19"/>
    </row>
    <row r="99" s="1" customFormat="1" ht="34.5" customHeight="1" spans="1:15">
      <c r="A99" s="19">
        <f>MAX(A$2:A98)+1</f>
        <v>78</v>
      </c>
      <c r="B99" s="20" t="s">
        <v>652</v>
      </c>
      <c r="C99" s="21" t="s">
        <v>44</v>
      </c>
      <c r="D99" s="21" t="s">
        <v>26</v>
      </c>
      <c r="E99" s="21" t="s">
        <v>466</v>
      </c>
      <c r="F99" s="22">
        <v>78.38</v>
      </c>
      <c r="G99" s="22">
        <v>78.38</v>
      </c>
      <c r="H99" s="22"/>
      <c r="I99" s="20" t="s">
        <v>470</v>
      </c>
      <c r="J99" s="20" t="s">
        <v>256</v>
      </c>
      <c r="K99" s="19" t="s">
        <v>541</v>
      </c>
      <c r="L99" s="20" t="s">
        <v>471</v>
      </c>
      <c r="M99" s="20" t="s">
        <v>468</v>
      </c>
      <c r="N99" s="21" t="s">
        <v>232</v>
      </c>
      <c r="O99" s="19"/>
    </row>
    <row r="100" s="1" customFormat="1" ht="34.5" customHeight="1" spans="1:15">
      <c r="A100" s="19">
        <f>MAX(A$2:A99)+1</f>
        <v>79</v>
      </c>
      <c r="B100" s="20" t="s">
        <v>653</v>
      </c>
      <c r="C100" s="21" t="s">
        <v>212</v>
      </c>
      <c r="D100" s="21" t="s">
        <v>26</v>
      </c>
      <c r="E100" s="21" t="s">
        <v>444</v>
      </c>
      <c r="F100" s="22">
        <v>31.6</v>
      </c>
      <c r="G100" s="22">
        <v>31.6</v>
      </c>
      <c r="H100" s="22"/>
      <c r="I100" s="20" t="s">
        <v>473</v>
      </c>
      <c r="J100" s="20" t="s">
        <v>256</v>
      </c>
      <c r="K100" s="19" t="s">
        <v>541</v>
      </c>
      <c r="L100" s="20" t="s">
        <v>474</v>
      </c>
      <c r="M100" s="20" t="s">
        <v>468</v>
      </c>
      <c r="N100" s="21" t="s">
        <v>232</v>
      </c>
      <c r="O100" s="19"/>
    </row>
    <row r="101" s="1" customFormat="1" ht="34.5" customHeight="1" spans="1:15">
      <c r="A101" s="19">
        <f>MAX(A$2:A100)+1</f>
        <v>80</v>
      </c>
      <c r="B101" s="20" t="s">
        <v>654</v>
      </c>
      <c r="C101" s="21" t="s">
        <v>220</v>
      </c>
      <c r="D101" s="21" t="s">
        <v>26</v>
      </c>
      <c r="E101" s="21" t="s">
        <v>466</v>
      </c>
      <c r="F101" s="22">
        <v>37.6</v>
      </c>
      <c r="G101" s="22">
        <v>37.6</v>
      </c>
      <c r="H101" s="22"/>
      <c r="I101" s="20" t="s">
        <v>476</v>
      </c>
      <c r="J101" s="20" t="s">
        <v>256</v>
      </c>
      <c r="K101" s="19" t="s">
        <v>541</v>
      </c>
      <c r="L101" s="20" t="s">
        <v>477</v>
      </c>
      <c r="M101" s="20" t="s">
        <v>468</v>
      </c>
      <c r="N101" s="21" t="s">
        <v>232</v>
      </c>
      <c r="O101" s="19"/>
    </row>
    <row r="102" s="1" customFormat="1" ht="34.5" customHeight="1" spans="1:15">
      <c r="A102" s="19">
        <f>MAX(A$2:A101)+1</f>
        <v>81</v>
      </c>
      <c r="B102" s="20" t="s">
        <v>655</v>
      </c>
      <c r="C102" s="21" t="s">
        <v>308</v>
      </c>
      <c r="D102" s="21" t="s">
        <v>26</v>
      </c>
      <c r="E102" s="21" t="s">
        <v>466</v>
      </c>
      <c r="F102" s="22">
        <v>23.98</v>
      </c>
      <c r="G102" s="22">
        <v>23.98</v>
      </c>
      <c r="H102" s="22"/>
      <c r="I102" s="20" t="s">
        <v>479</v>
      </c>
      <c r="J102" s="20" t="s">
        <v>256</v>
      </c>
      <c r="K102" s="19" t="s">
        <v>541</v>
      </c>
      <c r="L102" s="20" t="s">
        <v>480</v>
      </c>
      <c r="M102" s="20" t="s">
        <v>468</v>
      </c>
      <c r="N102" s="21" t="s">
        <v>232</v>
      </c>
      <c r="O102" s="19"/>
    </row>
    <row r="103" s="1" customFormat="1" ht="34.5" customHeight="1" spans="1:15">
      <c r="A103" s="19">
        <f>MAX(A$2:A102)+1</f>
        <v>82</v>
      </c>
      <c r="B103" s="20" t="s">
        <v>656</v>
      </c>
      <c r="C103" s="21" t="s">
        <v>35</v>
      </c>
      <c r="D103" s="21" t="s">
        <v>26</v>
      </c>
      <c r="E103" s="21" t="s">
        <v>444</v>
      </c>
      <c r="F103" s="22">
        <v>16</v>
      </c>
      <c r="G103" s="22">
        <v>16</v>
      </c>
      <c r="H103" s="22"/>
      <c r="I103" s="20" t="s">
        <v>482</v>
      </c>
      <c r="J103" s="20" t="s">
        <v>256</v>
      </c>
      <c r="K103" s="19" t="s">
        <v>541</v>
      </c>
      <c r="L103" s="20" t="s">
        <v>483</v>
      </c>
      <c r="M103" s="20" t="s">
        <v>468</v>
      </c>
      <c r="N103" s="21" t="s">
        <v>232</v>
      </c>
      <c r="O103" s="19"/>
    </row>
    <row r="104" s="1" customFormat="1" ht="34.5" customHeight="1" spans="1:15">
      <c r="A104" s="19">
        <f>MAX(A$2:A103)+1</f>
        <v>83</v>
      </c>
      <c r="B104" s="20" t="s">
        <v>657</v>
      </c>
      <c r="C104" s="21" t="s">
        <v>68</v>
      </c>
      <c r="D104" s="21" t="s">
        <v>26</v>
      </c>
      <c r="E104" s="21" t="s">
        <v>466</v>
      </c>
      <c r="F104" s="22">
        <v>37.18</v>
      </c>
      <c r="G104" s="22">
        <v>37.18</v>
      </c>
      <c r="H104" s="22"/>
      <c r="I104" s="20" t="s">
        <v>485</v>
      </c>
      <c r="J104" s="20" t="s">
        <v>256</v>
      </c>
      <c r="K104" s="19" t="s">
        <v>541</v>
      </c>
      <c r="L104" s="20" t="s">
        <v>486</v>
      </c>
      <c r="M104" s="20" t="s">
        <v>468</v>
      </c>
      <c r="N104" s="21" t="s">
        <v>232</v>
      </c>
      <c r="O104" s="19"/>
    </row>
    <row r="105" s="1" customFormat="1" ht="34.5" customHeight="1" spans="1:15">
      <c r="A105" s="19">
        <f>MAX(A$2:A104)+1</f>
        <v>84</v>
      </c>
      <c r="B105" s="20" t="s">
        <v>658</v>
      </c>
      <c r="C105" s="21" t="s">
        <v>122</v>
      </c>
      <c r="D105" s="21" t="s">
        <v>26</v>
      </c>
      <c r="E105" s="21" t="s">
        <v>444</v>
      </c>
      <c r="F105" s="22">
        <v>52</v>
      </c>
      <c r="G105" s="22">
        <v>52</v>
      </c>
      <c r="H105" s="22"/>
      <c r="I105" s="20" t="s">
        <v>488</v>
      </c>
      <c r="J105" s="20" t="s">
        <v>256</v>
      </c>
      <c r="K105" s="19" t="s">
        <v>541</v>
      </c>
      <c r="L105" s="20" t="s">
        <v>360</v>
      </c>
      <c r="M105" s="20" t="s">
        <v>468</v>
      </c>
      <c r="N105" s="21" t="s">
        <v>232</v>
      </c>
      <c r="O105" s="19"/>
    </row>
    <row r="106" s="1" customFormat="1" ht="34.5" customHeight="1" spans="1:15">
      <c r="A106" s="19">
        <f>MAX(A$2:A105)+1</f>
        <v>85</v>
      </c>
      <c r="B106" s="20" t="s">
        <v>659</v>
      </c>
      <c r="C106" s="21" t="s">
        <v>276</v>
      </c>
      <c r="D106" s="21" t="s">
        <v>26</v>
      </c>
      <c r="E106" s="21" t="s">
        <v>444</v>
      </c>
      <c r="F106" s="22">
        <v>22.66</v>
      </c>
      <c r="G106" s="22">
        <v>22.66</v>
      </c>
      <c r="H106" s="22"/>
      <c r="I106" s="20" t="s">
        <v>490</v>
      </c>
      <c r="J106" s="20" t="s">
        <v>491</v>
      </c>
      <c r="K106" s="19" t="s">
        <v>541</v>
      </c>
      <c r="L106" s="20" t="s">
        <v>492</v>
      </c>
      <c r="M106" s="20" t="s">
        <v>468</v>
      </c>
      <c r="N106" s="21" t="s">
        <v>232</v>
      </c>
      <c r="O106" s="19"/>
    </row>
    <row r="107" s="1" customFormat="1" ht="34.5" customHeight="1" spans="1:15">
      <c r="A107" s="19">
        <f>MAX(A$2:A106)+1</f>
        <v>86</v>
      </c>
      <c r="B107" s="20" t="s">
        <v>660</v>
      </c>
      <c r="C107" s="21" t="s">
        <v>294</v>
      </c>
      <c r="D107" s="21" t="s">
        <v>26</v>
      </c>
      <c r="E107" s="21" t="s">
        <v>444</v>
      </c>
      <c r="F107" s="22">
        <v>12.6</v>
      </c>
      <c r="G107" s="22">
        <v>12.6</v>
      </c>
      <c r="H107" s="22"/>
      <c r="I107" s="20" t="s">
        <v>494</v>
      </c>
      <c r="J107" s="20" t="s">
        <v>256</v>
      </c>
      <c r="K107" s="19" t="s">
        <v>541</v>
      </c>
      <c r="L107" s="20" t="s">
        <v>495</v>
      </c>
      <c r="M107" s="20" t="s">
        <v>468</v>
      </c>
      <c r="N107" s="21" t="s">
        <v>232</v>
      </c>
      <c r="O107" s="19"/>
    </row>
    <row r="108" s="1" customFormat="1" ht="34.5" customHeight="1" spans="1:15">
      <c r="A108" s="16" t="s">
        <v>200</v>
      </c>
      <c r="B108" s="17" t="s">
        <v>496</v>
      </c>
      <c r="C108" s="18"/>
      <c r="D108" s="18"/>
      <c r="E108" s="18"/>
      <c r="F108" s="15">
        <f t="shared" ref="F108:H108" si="21">SUM(F109:F114)</f>
        <v>826.2238</v>
      </c>
      <c r="G108" s="15">
        <f t="shared" si="21"/>
        <v>0</v>
      </c>
      <c r="H108" s="15">
        <f t="shared" si="21"/>
        <v>826.2238</v>
      </c>
      <c r="I108" s="27"/>
      <c r="J108" s="27"/>
      <c r="K108" s="18"/>
      <c r="L108" s="27"/>
      <c r="M108" s="27"/>
      <c r="N108" s="21"/>
      <c r="O108" s="23"/>
    </row>
    <row r="109" s="1" customFormat="1" ht="34.5" customHeight="1" spans="1:15">
      <c r="A109" s="19">
        <f>MAX(A$2:A108)+1</f>
        <v>87</v>
      </c>
      <c r="B109" s="20" t="s">
        <v>497</v>
      </c>
      <c r="C109" s="21" t="s">
        <v>259</v>
      </c>
      <c r="D109" s="25" t="s">
        <v>26</v>
      </c>
      <c r="E109" s="21" t="s">
        <v>661</v>
      </c>
      <c r="F109" s="22">
        <f t="shared" ref="F109:F114" si="22">G109+H109</f>
        <v>263</v>
      </c>
      <c r="G109" s="22"/>
      <c r="H109" s="22">
        <v>263</v>
      </c>
      <c r="I109" s="20" t="s">
        <v>498</v>
      </c>
      <c r="J109" s="20" t="s">
        <v>499</v>
      </c>
      <c r="K109" s="19" t="s">
        <v>541</v>
      </c>
      <c r="L109" s="20" t="s">
        <v>500</v>
      </c>
      <c r="M109" s="20" t="s">
        <v>501</v>
      </c>
      <c r="N109" s="21" t="s">
        <v>259</v>
      </c>
      <c r="O109" s="21" t="s">
        <v>76</v>
      </c>
    </row>
    <row r="110" s="1" customFormat="1" ht="52" customHeight="1" spans="1:15">
      <c r="A110" s="19">
        <f>MAX(A$2:A109)+1</f>
        <v>88</v>
      </c>
      <c r="B110" s="20" t="s">
        <v>662</v>
      </c>
      <c r="C110" s="21" t="s">
        <v>339</v>
      </c>
      <c r="D110" s="25" t="s">
        <v>26</v>
      </c>
      <c r="E110" s="21" t="s">
        <v>503</v>
      </c>
      <c r="F110" s="22">
        <f t="shared" si="22"/>
        <v>532.4238</v>
      </c>
      <c r="G110" s="22"/>
      <c r="H110" s="3">
        <v>532.4238</v>
      </c>
      <c r="I110" s="20" t="s">
        <v>504</v>
      </c>
      <c r="J110" s="20" t="s">
        <v>505</v>
      </c>
      <c r="K110" s="19" t="s">
        <v>550</v>
      </c>
      <c r="L110" s="20" t="s">
        <v>506</v>
      </c>
      <c r="M110" s="20" t="s">
        <v>507</v>
      </c>
      <c r="N110" s="21" t="s">
        <v>259</v>
      </c>
      <c r="O110" s="21" t="s">
        <v>76</v>
      </c>
    </row>
    <row r="111" s="1" customFormat="1" ht="34.5" customHeight="1" spans="1:15">
      <c r="A111" s="19">
        <f>MAX(A$2:A110)+1</f>
        <v>89</v>
      </c>
      <c r="B111" s="20" t="s">
        <v>663</v>
      </c>
      <c r="C111" s="21" t="s">
        <v>259</v>
      </c>
      <c r="D111" s="25" t="s">
        <v>26</v>
      </c>
      <c r="E111" s="21" t="s">
        <v>509</v>
      </c>
      <c r="F111" s="22">
        <f t="shared" si="22"/>
        <v>3.1</v>
      </c>
      <c r="G111" s="22"/>
      <c r="H111" s="22">
        <v>3.1</v>
      </c>
      <c r="I111" s="20" t="s">
        <v>510</v>
      </c>
      <c r="J111" s="20" t="s">
        <v>511</v>
      </c>
      <c r="K111" s="19" t="s">
        <v>538</v>
      </c>
      <c r="L111" s="20" t="s">
        <v>512</v>
      </c>
      <c r="M111" s="20" t="s">
        <v>382</v>
      </c>
      <c r="N111" s="21" t="s">
        <v>259</v>
      </c>
      <c r="O111" s="21"/>
    </row>
    <row r="112" s="1" customFormat="1" ht="43" customHeight="1" spans="1:15">
      <c r="A112" s="19">
        <f>MAX(A$2:A111)+1</f>
        <v>90</v>
      </c>
      <c r="B112" s="20" t="s">
        <v>664</v>
      </c>
      <c r="C112" s="21" t="s">
        <v>259</v>
      </c>
      <c r="D112" s="25" t="s">
        <v>26</v>
      </c>
      <c r="E112" s="21" t="s">
        <v>514</v>
      </c>
      <c r="F112" s="22">
        <f t="shared" si="22"/>
        <v>4.6</v>
      </c>
      <c r="G112" s="22"/>
      <c r="H112" s="22">
        <v>4.6</v>
      </c>
      <c r="I112" s="20" t="s">
        <v>515</v>
      </c>
      <c r="J112" s="20" t="s">
        <v>511</v>
      </c>
      <c r="K112" s="19" t="s">
        <v>538</v>
      </c>
      <c r="L112" s="20" t="s">
        <v>516</v>
      </c>
      <c r="M112" s="20" t="s">
        <v>517</v>
      </c>
      <c r="N112" s="21" t="s">
        <v>259</v>
      </c>
      <c r="O112" s="21"/>
    </row>
    <row r="113" s="1" customFormat="1" ht="34.5" customHeight="1" spans="1:15">
      <c r="A113" s="19">
        <f>MAX(A$2:A112)+1</f>
        <v>91</v>
      </c>
      <c r="B113" s="20" t="s">
        <v>665</v>
      </c>
      <c r="C113" s="21" t="s">
        <v>259</v>
      </c>
      <c r="D113" s="25" t="s">
        <v>26</v>
      </c>
      <c r="E113" s="21" t="s">
        <v>519</v>
      </c>
      <c r="F113" s="22">
        <f t="shared" si="22"/>
        <v>9.1</v>
      </c>
      <c r="G113" s="22"/>
      <c r="H113" s="22">
        <v>9.1</v>
      </c>
      <c r="I113" s="20" t="s">
        <v>520</v>
      </c>
      <c r="J113" s="20" t="s">
        <v>511</v>
      </c>
      <c r="K113" s="19" t="s">
        <v>538</v>
      </c>
      <c r="L113" s="20" t="s">
        <v>521</v>
      </c>
      <c r="M113" s="20" t="s">
        <v>507</v>
      </c>
      <c r="N113" s="21" t="s">
        <v>259</v>
      </c>
      <c r="O113" s="21"/>
    </row>
    <row r="114" s="1" customFormat="1" ht="34.5" customHeight="1" spans="1:15">
      <c r="A114" s="19">
        <f>MAX(A$2:A113)+1</f>
        <v>92</v>
      </c>
      <c r="B114" s="20" t="s">
        <v>666</v>
      </c>
      <c r="C114" s="21" t="s">
        <v>259</v>
      </c>
      <c r="D114" s="25" t="s">
        <v>26</v>
      </c>
      <c r="E114" s="21" t="s">
        <v>523</v>
      </c>
      <c r="F114" s="22">
        <f t="shared" si="22"/>
        <v>14</v>
      </c>
      <c r="G114" s="22"/>
      <c r="H114" s="22">
        <v>14</v>
      </c>
      <c r="I114" s="20" t="s">
        <v>524</v>
      </c>
      <c r="J114" s="20" t="s">
        <v>511</v>
      </c>
      <c r="K114" s="19" t="s">
        <v>538</v>
      </c>
      <c r="L114" s="20" t="s">
        <v>525</v>
      </c>
      <c r="M114" s="20" t="s">
        <v>507</v>
      </c>
      <c r="N114" s="21" t="s">
        <v>259</v>
      </c>
      <c r="O114" s="21"/>
    </row>
    <row r="115" s="1" customFormat="1" ht="34.5" customHeight="1" spans="1:15">
      <c r="A115" s="16" t="s">
        <v>526</v>
      </c>
      <c r="B115" s="17" t="s">
        <v>527</v>
      </c>
      <c r="C115" s="18"/>
      <c r="D115" s="18"/>
      <c r="E115" s="18"/>
      <c r="F115" s="15">
        <f t="shared" ref="F115:H115" si="23">F116</f>
        <v>393.65</v>
      </c>
      <c r="G115" s="15">
        <f t="shared" si="23"/>
        <v>155.87</v>
      </c>
      <c r="H115" s="15">
        <f t="shared" si="23"/>
        <v>237.78</v>
      </c>
      <c r="I115" s="27"/>
      <c r="J115" s="27"/>
      <c r="K115" s="18"/>
      <c r="L115" s="27"/>
      <c r="M115" s="27"/>
      <c r="N115" s="18"/>
      <c r="O115" s="28"/>
    </row>
    <row r="116" s="1" customFormat="1" ht="34.5" customHeight="1" spans="1:15">
      <c r="A116" s="19">
        <f>MAX(A$2:A115)+1</f>
        <v>93</v>
      </c>
      <c r="B116" s="20" t="s">
        <v>528</v>
      </c>
      <c r="C116" s="21" t="s">
        <v>529</v>
      </c>
      <c r="D116" s="25" t="s">
        <v>26</v>
      </c>
      <c r="E116" s="21" t="s">
        <v>62</v>
      </c>
      <c r="F116" s="22">
        <f>G116+H116</f>
        <v>393.65</v>
      </c>
      <c r="G116" s="22">
        <v>155.87</v>
      </c>
      <c r="H116" s="22">
        <v>237.78</v>
      </c>
      <c r="I116" s="20" t="s">
        <v>530</v>
      </c>
      <c r="J116" s="20" t="s">
        <v>531</v>
      </c>
      <c r="K116" s="19" t="s">
        <v>550</v>
      </c>
      <c r="L116" s="20" t="s">
        <v>532</v>
      </c>
      <c r="M116" s="20" t="s">
        <v>533</v>
      </c>
      <c r="N116" s="21" t="s">
        <v>529</v>
      </c>
      <c r="O116" s="21"/>
    </row>
  </sheetData>
  <mergeCells count="15">
    <mergeCell ref="A2:O2"/>
    <mergeCell ref="F3:H3"/>
    <mergeCell ref="A5:E5"/>
    <mergeCell ref="A3:A4"/>
    <mergeCell ref="B3:B4"/>
    <mergeCell ref="C3:C4"/>
    <mergeCell ref="D3:D4"/>
    <mergeCell ref="E3:E4"/>
    <mergeCell ref="I3:I4"/>
    <mergeCell ref="J3:J4"/>
    <mergeCell ref="K3:K4"/>
    <mergeCell ref="L3:L4"/>
    <mergeCell ref="M3:M4"/>
    <mergeCell ref="N3:N4"/>
    <mergeCell ref="O3:O4"/>
  </mergeCells>
  <printOptions horizontalCentered="1"/>
  <pageMargins left="0.554166666666667" right="0.554166666666667" top="0.747916666666667" bottom="0.511805555555556" header="0.511805555555556" footer="0.235416666666667"/>
  <pageSetup paperSize="8" scale="45"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第一批项目计划清单-1.16</vt: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2025-01-06T06:31:00Z</dcterms:created>
  <dcterms:modified xsi:type="dcterms:W3CDTF">2025-03-19T06:51:28Z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63D6A6D221B745DCB388FF2D6A74A98E_13</vt:lpwstr>
  </property>
  <property fmtid="{D5CDD505-2E9C-101B-9397-08002B2CF9AE}" pid="4" name="KSOReadingLayout">
    <vt:bool>true</vt:bool>
  </property>
</Properties>
</file>