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项目计划!$A$3:$O$116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<sst xmlns="http://schemas.openxmlformats.org/spreadsheetml/2006/main" count="2143" uniqueCount="667">
  <si>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</si>
  <si>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</si>
  <si>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</si>
  <si>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</si>
  <si>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</si>
  <si>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</si>
  <si>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</si>
  <si>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</si>
  <si>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</si>
  <si>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</si>
  <si>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</si>
  <si>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</si>
  <si>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</si>
  <si>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</si>
  <si>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</si>
  <si>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</si>
  <si>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</si>
  <si>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</si>
  <si>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</si>
  <si>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</si>
  <si>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</si>
  <si>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</si>
  <si>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</si>
  <si>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</si>
  <si>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</si>
  <si>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</si>
  <si>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</si>
  <si>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</si>
  <si>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</si>
  <si>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</si>
  <si>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</si>
  <si>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</si>
  <si>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</si>
  <si>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</si>
  <si>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</si>
  <si>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</si>
  <si>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</si>
  <si>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</si>
  <si>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</si>
  <si>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</si>
  <si>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</si>
  <si>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</si>
  <si>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</si>
  <si>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</si>
  <si>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</si>
  <si>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</si>
  <si>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</si>
  <si>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</si>
  <si>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</si>
  <si>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</si>
  <si>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</si>
  <si>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</si>
  <si>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</si>
  <si>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</si>
  <si>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</si>
  <si>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</si>
  <si>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</si>
  <si>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</si>
  <si>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</si>
  <si>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</si>
  <si>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</si>
  <si>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</si>
  <si>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</si>
  <si>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</si>
  <si>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</si>
  <si>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</si>
  <si>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</si>
  <si>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</si>
  <si>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</si>
  <si>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</si>
  <si>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</si>
  <si>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</si>
  <si>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</si>
  <si>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</si>
  <si>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</si>
  <si>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</si>
  <si>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</si>
  <si>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</si>
  <si>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</si>
  <si>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</si>
  <si>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</si>
  <si>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</si>
  <si>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</si>
  <si>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</si>
  <si>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</si>
  <si>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</si>
  <si>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</si>
  <si>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</si>
  <si>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</si>
  <si>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</si>
  <si>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</si>
  <si>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</si>
  <si>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</si>
  <si>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</si>
  <si>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</si>
  <si>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</si>
  <si>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</si>
  <si>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</si>
  <si>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</si>
  <si>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</si>
  <si>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</si>
  <si>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</si>
  <si>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</si>
  <si>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</si>
  <si>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</si>
  <si>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</si>
  <si>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</si>
  <si>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</si>
  <si>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</si>
  <si>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</si>
  <si>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</si>
  <si>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</si>
  <si>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</si>
  <si>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</si>
  <si>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</si>
  <si>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</si>
  <si>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</si>
  <si>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</si>
  <si>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</si>
  <si>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</si>
  <si>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</si>
  <si>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</si>
  <si>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</si>
  <si>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</si>
  <si>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</si>
  <si>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</si>
  <si>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</si>
  <si>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</si>
  <si>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</si>
  <si>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</si>
  <si>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</si>
  <si>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</si>
  <si>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</si>
  <si>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</si>
  <si>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</si>
  <si>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</si>
  <si>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</si>
  <si>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</si>
  <si>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</si>
  <si>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</si>
  <si>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</si>
  <si>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</si>
  <si>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</si>
  <si>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</si>
  <si>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</si>
  <si>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</si>
  <si>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</si>
  <si>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</si>
  <si>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</si>
  <si>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</si>
  <si>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</si>
  <si>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</si>
  <si>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</si>
  <si>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</si>
  <si>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</si>
  <si>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</si>
  <si>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</si>
  <si>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</si>
  <si>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</si>
  <si>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</si>
  <si>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</si>
  <si>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</si>
  <si>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</si>
  <si>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</si>
  <si>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</si>
  <si>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</si>
  <si>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</si>
  <si>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</si>
  <si>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</si>
  <si>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</si>
  <si>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</si>
  <si>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</si>
  <si>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</si>
  <si>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</si>
  <si>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</si>
  <si>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</si>
  <si>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</si>
  <si>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</si>
  <si>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</si>
  <si>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</si>
  <si>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</si>
  <si>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</si>
  <si>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</si>
  <si>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</si>
  <si>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</si>
  <si>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</si>
  <si>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</si>
  <si>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</si>
  <si>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</si>
  <si>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</si>
  <si>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</si>
  <si>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</si>
  <si>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</si>
  <si>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</si>
  <si>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</si>
  <si>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</si>
  <si>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</si>
  <si>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</si>
  <si>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</si>
  <si>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</si>
  <si>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</si>
  <si>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</si>
  <si>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</si>
  <si>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</si>
  <si>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</si>
  <si>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</si>
  <si>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</si>
  <si>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</si>
  <si>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</si>
  <si>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</si>
  <si>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</si>
  <si>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</si>
  <si>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</si>
  <si>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</si>
  <si>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</si>
  <si>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</si>
  <si>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</si>
  <si>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</si>
  <si>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</si>
  <si>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</si>
  <si>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</si>
  <si>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</si>
  <si>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</si>
  <si>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</si>
  <si>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</si>
  <si>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</si>
  <si>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</si>
  <si>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</si>
  <si>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</si>
  <si>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</si>
  <si>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</si>
  <si>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</si>
  <si>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</si>
  <si>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</si>
  <si>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</si>
  <si>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</si>
  <si>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</si>
  <si>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</si>
  <si>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</si>
  <si>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</si>
  <si>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</si>
  <si>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</si>
  <si>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</si>
  <si>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</si>
  <si>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</si>
  <si>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</si>
  <si>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</si>
  <si>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</si>
  <si>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</si>
  <si>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</si>
  <si>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</si>
  <si>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</si>
  <si>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</si>
  <si>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</si>
  <si>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</si>
  <si>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</si>
  <si>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</si>
  <si>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</si>
  <si>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</si>
  <si>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</si>
  <si>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</si>
  <si>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</si>
  <si>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</si>
  <si>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</si>
  <si>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</si>
  <si>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</si>
  <si>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</si>
  <si>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</si>
  <si>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</si>
  <si>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</si>
  <si>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</si>
  <si>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</si>
  <si>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</si>
  <si>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</si>
  <si>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</si>
  <si>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</si>
  <si>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</si>
  <si>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</si>
  <si>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</si>
  <si>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</si>
  <si>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</si>
  <si>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</si>
  <si>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</si>
  <si>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</si>
  <si>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</si>
  <si>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</si>
  <si>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</si>
  <si>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</si>
  <si>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</si>
  <si>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</si>
  <si>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</si>
  <si>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</si>
  <si>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</si>
  <si>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</si>
  <si>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</si>
  <si>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</si>
  <si>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</si>
  <si>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</si>
  <si>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</si>
  <si>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</si>
  <si>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</si>
  <si>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</si>
  <si>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</si>
  <si>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</si>
  <si>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</si>
  <si>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</si>
  <si>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</si>
  <si>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</si>
  <si>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</si>
  <si>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</si>
  <si>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</si>
  <si>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</si>
  <si>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</si>
  <si>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</si>
  <si>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</si>
  <si>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</si>
  <si>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</si>
  <si>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</si>
  <si>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</si>
  <si>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</si>
  <si>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</si>
  <si>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</si>
  <si>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</si>
  <si>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</si>
  <si>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</si>
  <si>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</si>
  <si>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</si>
  <si>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</si>
  <si>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</si>
  <si>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</si>
  <si>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</si>
  <si>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</si>
  <si>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</si>
  <si>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</si>
  <si>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</si>
  <si>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</si>
  <si>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</si>
  <si>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</si>
  <si>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</si>
  <si>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</si>
  <si>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</si>
  <si>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</si>
  <si>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</si>
  <si>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</si>
  <si>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</si>
  <si>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</si>
  <si>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</si>
  <si>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</si>
  <si>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</si>
  <si>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</si>
  <si>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</si>
  <si>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</si>
  <si>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</si>
  <si>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</si>
  <si>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</si>
  <si>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</si>
  <si>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</si>
  <si>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</si>
  <si>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</si>
  <si>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</si>
  <si>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</si>
  <si>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</si>
  <si>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</si>
  <si>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</si>
  <si>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</si>
  <si>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</si>
  <si>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</si>
  <si>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</si>
  <si>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</si>
  <si>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</si>
  <si>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</si>
  <si>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</si>
  <si>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</si>
  <si>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</si>
  <si>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</si>
  <si>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</si>
  <si>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</si>
  <si>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</si>
  <si>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</si>
  <si>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</si>
  <si>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</si>
  <si>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</si>
  <si>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</si>
  <si>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</si>
  <si>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</si>
  <si>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</si>
  <si>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</si>
  <si>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</si>
  <si>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</si>
  <si>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</si>
  <si>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</si>
  <si>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</si>
  <si>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</si>
  <si>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</si>
  <si>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</si>
  <si>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</si>
  <si>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</si>
  <si>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</si>
  <si>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</si>
  <si>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</si>
  <si>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</si>
  <si>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</si>
  <si>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</si>
  <si>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</si>
  <si>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</si>
  <si>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</si>
  <si>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</si>
  <si>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</si>
  <si>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</si>
  <si>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</si>
  <si>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</si>
  <si>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</si>
  <si>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</si>
  <si>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</si>
  <si>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</si>
  <si>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</si>
  <si>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</si>
  <si>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</si>
  <si>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</si>
  <si>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</si>
  <si>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</si>
  <si>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</si>
  <si>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</si>
  <si>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</si>
  <si>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</si>
  <si>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</si>
  <si>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</si>
  <si>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</si>
  <si>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</si>
  <si>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</si>
  <si>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</si>
  <si>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</si>
  <si>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</si>
  <si>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</si>
  <si>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</si>
  <si>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</si>
  <si>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</si>
  <si>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</si>
  <si>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</si>
  <si>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</si>
  <si>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</si>
  <si>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</si>
  <si>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</si>
  <si>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</si>
  <si>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</si>
  <si>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</si>
  <si>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</si>
  <si>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</si>
  <si>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</si>
  <si>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</si>
  <si>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</si>
  <si>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</si>
  <si>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</si>
  <si>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</si>
  <si>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</si>
  <si>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</si>
  <si>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</si>
  <si>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</si>
  <si>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</si>
  <si>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</si>
  <si>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</si>
  <si>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</si>
  <si>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</si>
  <si>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</si>
  <si>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</si>
  <si>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</si>
  <si>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</si>
  <si>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</si>
  <si>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</si>
  <si>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</si>
  <si>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</si>
  <si>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</si>
  <si>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</si>
  <si>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</si>
  <si>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</si>
  <si>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</si>
  <si>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</si>
  <si>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</si>
  <si>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</si>
  <si>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</si>
  <si>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</si>
  <si>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</si>
  <si>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</si>
  <si>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</si>
  <si>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</si>
  <si>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</si>
  <si>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</si>
  <si>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</si>
  <si>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</si>
  <si>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</si>
  <si>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</si>
  <si>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</si>
  <si>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</si>
  <si>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</si>
  <si>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</si>
  <si>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</si>
  <si>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</si>
  <si>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</si>
  <si>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</si>
  <si>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</si>
  <si>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</si>
  <si>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</si>
  <si>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</si>
  <si>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</si>
  <si>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</si>
  <si>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</si>
  <si>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</si>
  <si>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</si>
  <si>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</si>
  <si>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</si>
  <si>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</si>
  <si>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</si>
  <si>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</si>
  <si>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</si>
  <si>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</si>
  <si>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</si>
  <si>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</si>
  <si>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</si>
  <si>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</si>
  <si>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</si>
  <si>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</si>
  <si>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</si>
  <si>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</si>
  <si>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</si>
  <si>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</si>
  <si>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</si>
  <si>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</si>
  <si>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</si>
  <si>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</si>
  <si>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</si>
  <si>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</si>
  <si>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</si>
  <si>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</si>
  <si>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</si>
  <si>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</si>
  <si>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</si>
  <si>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</si>
  <si>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</si>
  <si>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</si>
  <si>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r>
      <t>以资产收益方式新建茶厂</t>
    </r>
    <r>
      <rPr>
        <sz val="11"/>
        <rFont val="Times New Roman"/>
        <charset val="134"/>
      </rPr>
      <t>500</t>
    </r>
    <r>
      <rPr>
        <sz val="11"/>
        <rFont val="宋体"/>
        <charset val="134"/>
      </rPr>
      <t>平方米及配套设施</t>
    </r>
  </si>
  <si>
    <t>厂房1600元/平方米</t>
  </si>
  <si>
    <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</si>
  <si>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r>
      <t>金裕</t>
    </r>
    <r>
      <rPr>
        <sz val="11"/>
        <rFont val="Times New Roman"/>
        <charset val="134"/>
      </rPr>
      <t>1</t>
    </r>
    <r>
      <rPr>
        <sz val="11"/>
        <rFont val="宋体"/>
        <charset val="134"/>
      </rPr>
      <t>号茶苗繁育推广项目</t>
    </r>
  </si>
  <si>
    <t>支持无性系金裕1号茶苗繁育及推广</t>
  </si>
  <si>
    <t>3万元/亩</t>
  </si>
  <si>
    <t>通过种质资源保护，带动群众使用良种增收</t>
  </si>
  <si>
    <r>
      <t>支持改造大别山试验站水稻品种展示基地</t>
    </r>
    <r>
      <rPr>
        <sz val="11"/>
        <rFont val="Times New Roman"/>
        <charset val="134"/>
      </rPr>
      <t>140</t>
    </r>
    <r>
      <rPr>
        <sz val="11"/>
        <rFont val="宋体"/>
        <charset val="134"/>
      </rPr>
      <t>亩等</t>
    </r>
  </si>
  <si>
    <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</si>
  <si>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通过土地流转、带动务工等方式带动农户增收</t>
  </si>
  <si>
    <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</si>
  <si>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</si>
  <si>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</si>
  <si>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t>建设水稻育种基地</t>
    </r>
    <r>
      <rPr>
        <sz val="11"/>
        <rFont val="Times New Roman"/>
        <charset val="134"/>
      </rPr>
      <t>2000</t>
    </r>
    <r>
      <rPr>
        <sz val="11"/>
        <rFont val="宋体"/>
        <charset val="134"/>
      </rPr>
      <t>亩</t>
    </r>
  </si>
  <si>
    <t>受益农户200户</t>
  </si>
  <si>
    <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</si>
  <si>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t>购置水稻原种烘干设备等</t>
  </si>
  <si>
    <t>60万元/套</t>
  </si>
  <si>
    <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</si>
  <si>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农产品生产能力提升项目</t>
  </si>
  <si>
    <t>新建、维修农田排灌设施等（具体计划由县农业农村局另文下达）</t>
  </si>
  <si>
    <t>追加桃岭乡茯苓产业发展项目</t>
  </si>
  <si>
    <t>受益农户40人，项目使用年限10年</t>
  </si>
  <si>
    <r>
      <t>2025</t>
    </r>
    <r>
      <rPr>
        <sz val="11"/>
        <rFont val="宋体"/>
        <charset val="134"/>
      </rPr>
      <t>年中药产业奖补项目</t>
    </r>
  </si>
  <si>
    <t>对中药产业重点环节进行奖补</t>
  </si>
  <si>
    <t>按实施方案标准执行</t>
  </si>
  <si>
    <t>采购发放大别山山核桃苗木（具体计划由县林业局另文下达）</t>
  </si>
  <si>
    <r>
      <t>“山核桃之乡</t>
    </r>
    <r>
      <rPr>
        <sz val="11"/>
        <rFont val="Times New Roman"/>
        <charset val="134"/>
      </rPr>
      <t>”</t>
    </r>
    <r>
      <rPr>
        <sz val="11"/>
        <rFont val="宋体"/>
        <charset val="134"/>
      </rPr>
      <t>产业提升项目</t>
    </r>
  </si>
  <si>
    <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</si>
  <si>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</si>
  <si>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黄畈竹制品产业园项目</t>
  </si>
  <si>
    <t>以股权投资方式支持黄畈村竹产业发展【链接5个村集体经济】</t>
  </si>
  <si>
    <t>追加梅山镇汪冲村毛竹厂建设项目</t>
  </si>
  <si>
    <t>受益脱贫户143人，项目使用年限10年</t>
  </si>
  <si>
    <r>
      <t>支持马宗岭林场林下种植西洋参</t>
    </r>
    <r>
      <rPr>
        <sz val="11"/>
        <rFont val="Times New Roman"/>
        <charset val="134"/>
      </rPr>
      <t>200</t>
    </r>
    <r>
      <rPr>
        <sz val="11"/>
        <rFont val="宋体"/>
        <charset val="134"/>
      </rPr>
      <t>亩</t>
    </r>
  </si>
  <si>
    <t>双店村农产品加工项目</t>
  </si>
  <si>
    <t>以股权投资方式支持双店村农产品加工【链接2个村集体经济】</t>
  </si>
  <si>
    <t>张冲村水电站建设项目</t>
  </si>
  <si>
    <t>以资产收益方式建设160千瓦水电站电站【链接6个村集体经济】</t>
  </si>
  <si>
    <t>新建标准化小蚕室150平方米、大蚕室2000平方米及配套设施【链接7个村集体经济】</t>
  </si>
  <si>
    <t>追加梅山镇设施蔬菜基地项目【链接5个村集体经济】</t>
  </si>
  <si>
    <t>受益农户60户</t>
  </si>
  <si>
    <t>厂房室内外改造提升1800平方米及污水处理设施配套工程等【链接4个村集体经济】</t>
  </si>
  <si>
    <t>小额贷款贴息</t>
  </si>
  <si>
    <t>大湾村茶叶基地提升项目</t>
  </si>
  <si>
    <t>茶园道路150元/平方米，茶园3000元/亩</t>
  </si>
  <si>
    <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</si>
  <si>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西茶谷民宿营地建设项目</t>
  </si>
  <si>
    <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</si>
  <si>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</si>
  <si>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</si>
  <si>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</si>
  <si>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</si>
  <si>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</si>
  <si>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</si>
  <si>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</si>
  <si>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</si>
  <si>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</si>
  <si>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</si>
  <si>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</si>
  <si>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</si>
  <si>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</si>
  <si>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</si>
  <si>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</si>
  <si>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</si>
  <si>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</si>
  <si>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</si>
  <si>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</si>
  <si>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</si>
  <si>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</si>
  <si>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r>
      <t>混凝土</t>
    </r>
    <r>
      <rPr>
        <sz val="11"/>
        <rFont val="Times New Roman"/>
        <charset val="134"/>
      </rPr>
      <t>700</t>
    </r>
    <r>
      <rPr>
        <sz val="11"/>
        <rFont val="宋体"/>
        <charset val="134"/>
      </rPr>
      <t>元</t>
    </r>
    <r>
      <rPr>
        <sz val="11"/>
        <rFont val="Times New Roman"/>
        <charset val="134"/>
      </rPr>
      <t>/</t>
    </r>
    <r>
      <rPr>
        <sz val="11"/>
        <rFont val="宋体"/>
        <charset val="134"/>
      </rPr>
      <t>立方米</t>
    </r>
  </si>
  <si>
    <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</si>
  <si>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</si>
  <si>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</si>
  <si>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</si>
  <si>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</si>
  <si>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</si>
  <si>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</si>
  <si>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</si>
  <si>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</si>
  <si>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</si>
  <si>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</si>
  <si>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</si>
  <si>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</si>
  <si>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</si>
  <si>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</si>
  <si>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</si>
  <si>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</si>
  <si>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村庄道路提升3950平方米，新建停车位90平方米、人行道路硬化提升600平方米、活动场所改造提升420平方米等</t>
  </si>
  <si>
    <t>道路80元/平方米，停车位170元/平方米，硬化100元/平方米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</si>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</sst>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1">
    <font>
      <sz val="12"/>
      <name val="宋体"/>
      <charset val="134"/>
    </font>
    <font>
      <sz val="11"/>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7"/>
      <c r="K5" s="27"/>
      <c r="L5" s="18"/>
      <c r="M5" s="27"/>
      <c r="N5" s="27"/>
      <c r="O5" s="18"/>
      <c r="P5" s="18"/>
      <c r="Q5" s="28"/>
    </row>
    <row r="6" s="1" customFormat="1" ht="34.5" customHeight="1" spans="1:17">
      <c r="A6" s="16" t="s">
        <v>21</v>
      </c>
      <c r="C6" s="17" t="s">
        <v>22</v>
      </c>
      <c r="D6" s="18"/>
      <c r="E6" s="18"/>
      <c r="F6" s="18"/>
      <c r="G6" s="15">
        <f>SUM(G7:G19)</f>
        <v>5465</v>
      </c>
      <c r="H6" s="15">
        <f>SUM(H7:H19)</f>
        <v>3143</v>
      </c>
      <c r="I6" s="15">
        <f>SUM(I7:I19)</f>
        <v>2322</v>
      </c>
      <c r="J6" s="27"/>
      <c r="K6" s="27"/>
      <c r="L6" s="18"/>
      <c r="M6" s="27"/>
      <c r="N6" s="27"/>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5"/>
      <c r="N14" s="35"/>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5"/>
      <c r="N17" s="35"/>
      <c r="O17" s="21" t="s">
        <v>55</v>
      </c>
      <c r="P17" s="21" t="s">
        <v>25</v>
      </c>
      <c r="Q17" s="23"/>
    </row>
    <row r="18" s="1" customFormat="1" ht="59" customHeight="1" spans="1:17">
      <c r="A18" s="19">
        <f>MAX(A$1:A17)+1</f>
        <v>12</v>
      </c>
      <c r="B18" s="21" t="s">
        <v>83</v>
      </c>
      <c r="C18" s="20" t="s">
        <v>100</v>
      </c>
      <c r="D18" s="33"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6" t="s">
        <v>107</v>
      </c>
      <c r="K19" s="20" t="s">
        <v>108</v>
      </c>
      <c r="L19" s="19" t="s">
        <v>93</v>
      </c>
      <c r="M19" s="20" t="s">
        <v>109</v>
      </c>
      <c r="N19" s="20" t="s">
        <v>110</v>
      </c>
      <c r="O19" s="21" t="s">
        <v>111</v>
      </c>
      <c r="P19" s="21" t="s">
        <v>25</v>
      </c>
      <c r="Q19" s="19"/>
    </row>
    <row r="20" s="1" customFormat="1" ht="54" spans="1:17">
      <c r="A20" s="19">
        <v>14</v>
      </c>
      <c r="B20" s="34"/>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7"/>
      <c r="K21" s="27"/>
      <c r="L21" s="18"/>
      <c r="M21" s="27"/>
      <c r="N21" s="27"/>
      <c r="O21" s="18"/>
      <c r="P21" s="18"/>
      <c r="Q21" s="23"/>
    </row>
    <row r="22" s="1" customFormat="1" ht="51" customHeight="1" spans="1:17">
      <c r="A22" s="19">
        <f>MAX(A$1:A21)+1</f>
        <v>15</v>
      </c>
      <c r="B22" s="33" t="s">
        <v>120</v>
      </c>
      <c r="C22" s="20" t="s">
        <v>121</v>
      </c>
      <c r="D22" s="21" t="s">
        <v>122</v>
      </c>
      <c r="E22" s="21" t="s">
        <v>69</v>
      </c>
      <c r="F22" s="21" t="s">
        <v>123</v>
      </c>
      <c r="G22" s="22">
        <f>H22+I22</f>
        <v>108</v>
      </c>
      <c r="H22" s="22"/>
      <c r="I22" s="22">
        <v>108</v>
      </c>
      <c r="J22" s="36"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7"/>
      <c r="K24" s="27"/>
      <c r="L24" s="18"/>
      <c r="M24" s="27"/>
      <c r="N24" s="27"/>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29"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29"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29"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6"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29" t="s">
        <v>136</v>
      </c>
      <c r="Q29" s="19"/>
    </row>
    <row r="30" s="1" customFormat="1" ht="34.5" customHeight="1" spans="1:17">
      <c r="A30" s="16" t="s">
        <v>165</v>
      </c>
      <c r="C30" s="17" t="s">
        <v>166</v>
      </c>
      <c r="D30" s="18"/>
      <c r="E30" s="18"/>
      <c r="F30" s="18"/>
      <c r="G30" s="15">
        <f>SUM(G31:G34)</f>
        <v>980</v>
      </c>
      <c r="H30" s="15">
        <f>SUM(H31:H34)</f>
        <v>800</v>
      </c>
      <c r="I30" s="15">
        <f>SUM(I31:I34)</f>
        <v>180</v>
      </c>
      <c r="J30" s="27"/>
      <c r="K30" s="27"/>
      <c r="L30" s="18"/>
      <c r="M30" s="27"/>
      <c r="N30" s="27"/>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29"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29"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3" t="s">
        <v>186</v>
      </c>
      <c r="E34" s="21" t="s">
        <v>26</v>
      </c>
      <c r="F34" s="21" t="s">
        <v>187</v>
      </c>
      <c r="G34" s="22">
        <f>H34+I34</f>
        <v>180</v>
      </c>
      <c r="H34" s="23"/>
      <c r="I34" s="23">
        <v>180</v>
      </c>
      <c r="J34" s="20" t="s">
        <v>188</v>
      </c>
      <c r="K34" s="21" t="s">
        <v>189</v>
      </c>
      <c r="L34" s="22" t="s">
        <v>190</v>
      </c>
      <c r="M34" s="20" t="s">
        <v>191</v>
      </c>
      <c r="N34" s="20" t="s">
        <v>192</v>
      </c>
      <c r="O34" s="21" t="s">
        <v>42</v>
      </c>
      <c r="P34" s="29" t="s">
        <v>25</v>
      </c>
      <c r="Q34" s="19"/>
    </row>
    <row r="35" s="1" customFormat="1" ht="34.5" customHeight="1" spans="1:17">
      <c r="A35" s="16" t="s">
        <v>193</v>
      </c>
      <c r="C35" s="17" t="s">
        <v>194</v>
      </c>
      <c r="D35" s="18"/>
      <c r="E35" s="18"/>
      <c r="F35" s="18"/>
      <c r="G35" s="15">
        <f>SUM(G36:G36)</f>
        <v>1050</v>
      </c>
      <c r="H35" s="15">
        <f>SUM(H36:H36)</f>
        <v>494.83</v>
      </c>
      <c r="I35" s="15">
        <f>SUM(I36:I36)</f>
        <v>555.17</v>
      </c>
      <c r="J35" s="27"/>
      <c r="K35" s="27"/>
      <c r="L35" s="18"/>
      <c r="M35" s="27"/>
      <c r="N35" s="27"/>
      <c r="O35" s="18"/>
      <c r="P35" s="18"/>
      <c r="Q35" s="23"/>
    </row>
    <row r="36" s="1" customFormat="1" ht="47" customHeight="1" spans="1:17">
      <c r="A36" s="19">
        <f>MAX(A$1:A35)+1</f>
        <v>26</v>
      </c>
      <c r="B36" s="29"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7"/>
      <c r="K37" s="27"/>
      <c r="L37" s="18"/>
      <c r="M37" s="27"/>
      <c r="N37" s="27"/>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3"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6"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6"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6"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29"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29"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6"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6"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7"/>
      <c r="K61" s="27"/>
      <c r="L61" s="18"/>
      <c r="M61" s="27"/>
      <c r="N61" s="27"/>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0"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3" t="s">
        <v>333</v>
      </c>
      <c r="Q63" s="31"/>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0"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29"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29" t="s">
        <v>232</v>
      </c>
      <c r="Q66" s="31"/>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29" t="s">
        <v>232</v>
      </c>
      <c r="Q67" s="31"/>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1"/>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1"/>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3" t="s">
        <v>218</v>
      </c>
      <c r="Q70" s="31"/>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3" t="s">
        <v>218</v>
      </c>
      <c r="Q71" s="31"/>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2"/>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2"/>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8"/>
    </row>
    <row r="76" s="1" customFormat="1" ht="34.5" customHeight="1" spans="1:17">
      <c r="A76" s="16" t="s">
        <v>21</v>
      </c>
      <c r="C76" s="17" t="s">
        <v>392</v>
      </c>
      <c r="D76" s="18"/>
      <c r="E76" s="18"/>
      <c r="F76" s="18"/>
      <c r="G76" s="15">
        <f t="shared" ref="G76:I76" si="3">SUM(G77)</f>
        <v>1200</v>
      </c>
      <c r="H76" s="15">
        <f t="shared" si="3"/>
        <v>600</v>
      </c>
      <c r="I76" s="15">
        <f t="shared" si="3"/>
        <v>600</v>
      </c>
      <c r="J76" s="27"/>
      <c r="K76" s="27"/>
      <c r="L76" s="18"/>
      <c r="M76" s="27"/>
      <c r="N76" s="27"/>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7"/>
      <c r="K78" s="27"/>
      <c r="L78" s="18"/>
      <c r="M78" s="27"/>
      <c r="N78" s="27"/>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8"/>
    </row>
    <row r="82" s="1" customFormat="1" ht="34.5" customHeight="1" spans="1:17">
      <c r="A82" s="16" t="s">
        <v>21</v>
      </c>
      <c r="C82" s="17" t="s">
        <v>412</v>
      </c>
      <c r="D82" s="18"/>
      <c r="E82" s="18"/>
      <c r="F82" s="18"/>
      <c r="G82" s="15">
        <f t="shared" ref="G82:I82" si="6">SUM(G83:G85)</f>
        <v>689</v>
      </c>
      <c r="H82" s="15">
        <f t="shared" si="6"/>
        <v>355</v>
      </c>
      <c r="I82" s="15">
        <f t="shared" si="6"/>
        <v>334</v>
      </c>
      <c r="J82" s="27"/>
      <c r="K82" s="27"/>
      <c r="L82" s="18"/>
      <c r="M82" s="27"/>
      <c r="N82" s="27"/>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29"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29"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7"/>
      <c r="K86" s="27"/>
      <c r="L86" s="18"/>
      <c r="M86" s="27"/>
      <c r="N86" s="27"/>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29"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7"/>
      <c r="K88" s="27"/>
      <c r="L88" s="18"/>
      <c r="M88" s="27"/>
      <c r="N88" s="27"/>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7"/>
      <c r="K90" s="27"/>
      <c r="L90" s="18"/>
      <c r="M90" s="27"/>
      <c r="N90" s="27"/>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4"/>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4"/>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4"/>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4"/>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4"/>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4"/>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4"/>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4"/>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4"/>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7"/>
      <c r="K107" s="27"/>
      <c r="L107" s="18"/>
      <c r="M107" s="27"/>
      <c r="N107" s="27"/>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7"/>
      <c r="K114" s="27"/>
      <c r="L114" s="18"/>
      <c r="M114" s="27"/>
      <c r="N114" s="27"/>
      <c r="O114" s="18"/>
      <c r="P114" s="18"/>
      <c r="Q114" s="28"/>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166666666667" right="0.554166666666667" top="0.747916666666667" bottom="0.511805555555556" header="0.511805555555556" footer="0.235416666666667"/>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topLeftCell="A93" workbookViewId="0">
      <selection activeCell="A93" sqref="$A1:$XFD1048576"/>
    </sheetView>
  </sheetViews>
  <sheetFormatPr defaultColWidth="9" defaultRowHeight="15"/>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12.5" style="3" customWidth="1"/>
    <col min="16" max="16384" width="9" style="1"/>
  </cols>
  <sheetData>
    <row r="1" ht="22.5" spans="1:1">
      <c r="A1" s="6" t="s">
        <v>534</v>
      </c>
    </row>
    <row r="2" s="1" customFormat="1" ht="45" customHeight="1" spans="1:15">
      <c r="A2" s="7" t="s">
        <v>0</v>
      </c>
      <c r="B2" s="7"/>
      <c r="C2" s="7"/>
      <c r="D2" s="7"/>
      <c r="E2" s="7"/>
      <c r="F2" s="7"/>
      <c r="G2" s="7"/>
      <c r="H2" s="7"/>
      <c r="I2" s="7"/>
      <c r="J2" s="7"/>
      <c r="K2" s="7"/>
      <c r="L2" s="7"/>
      <c r="M2" s="7"/>
      <c r="N2" s="7"/>
      <c r="O2" s="7"/>
    </row>
    <row r="3" s="1" customFormat="1" ht="24" customHeight="1" spans="1:15">
      <c r="A3" s="8" t="s">
        <v>1</v>
      </c>
      <c r="B3" s="8" t="s">
        <v>3</v>
      </c>
      <c r="C3" s="8" t="s">
        <v>535</v>
      </c>
      <c r="D3" s="8" t="s">
        <v>5</v>
      </c>
      <c r="E3" s="8" t="s">
        <v>6</v>
      </c>
      <c r="F3" s="9" t="s">
        <v>7</v>
      </c>
      <c r="G3" s="9"/>
      <c r="H3" s="9"/>
      <c r="I3" s="8" t="s">
        <v>8</v>
      </c>
      <c r="J3" s="8" t="s">
        <v>9</v>
      </c>
      <c r="K3" s="8" t="s">
        <v>10</v>
      </c>
      <c r="L3" s="8" t="s">
        <v>11</v>
      </c>
      <c r="M3" s="8" t="s">
        <v>12</v>
      </c>
      <c r="N3" s="8" t="s">
        <v>14</v>
      </c>
      <c r="O3" s="16" t="s">
        <v>15</v>
      </c>
    </row>
    <row r="4" s="1" customFormat="1" ht="25" customHeight="1" spans="1:15">
      <c r="A4" s="10"/>
      <c r="B4" s="10"/>
      <c r="C4" s="10"/>
      <c r="D4" s="10"/>
      <c r="E4" s="10"/>
      <c r="F4" s="9" t="s">
        <v>16</v>
      </c>
      <c r="G4" s="9" t="s">
        <v>536</v>
      </c>
      <c r="H4" s="9" t="s">
        <v>537</v>
      </c>
      <c r="I4" s="10"/>
      <c r="J4" s="10"/>
      <c r="K4" s="10"/>
      <c r="L4" s="10"/>
      <c r="M4" s="10"/>
      <c r="N4" s="10"/>
      <c r="O4" s="16"/>
    </row>
    <row r="5" s="1" customFormat="1" ht="37" customHeight="1" spans="1:15">
      <c r="A5" s="11" t="s">
        <v>16</v>
      </c>
      <c r="B5" s="12"/>
      <c r="C5" s="12"/>
      <c r="D5" s="12"/>
      <c r="E5" s="13"/>
      <c r="F5" s="14">
        <f t="shared" ref="F5:H5" si="0">F6+F82+F76+F115</f>
        <v>23513</v>
      </c>
      <c r="G5" s="15">
        <f t="shared" si="0"/>
        <v>15587</v>
      </c>
      <c r="H5" s="15">
        <f t="shared" si="0"/>
        <v>7926</v>
      </c>
      <c r="I5" s="26"/>
      <c r="J5" s="26"/>
      <c r="K5" s="26"/>
      <c r="L5" s="26"/>
      <c r="M5" s="26"/>
      <c r="N5" s="26"/>
      <c r="O5" s="26"/>
    </row>
    <row r="6" s="1" customFormat="1" ht="34.5" customHeight="1" spans="1:15">
      <c r="A6" s="16" t="s">
        <v>19</v>
      </c>
      <c r="B6" s="17" t="s">
        <v>20</v>
      </c>
      <c r="C6" s="18"/>
      <c r="D6" s="18"/>
      <c r="E6" s="18"/>
      <c r="F6" s="14">
        <f t="shared" ref="F6:H6" si="1">F7+F21+F24+F38+F30+F36+F62</f>
        <v>14343.8262</v>
      </c>
      <c r="G6" s="14">
        <f t="shared" si="1"/>
        <v>9504.83</v>
      </c>
      <c r="H6" s="14">
        <f t="shared" si="1"/>
        <v>4838.9962</v>
      </c>
      <c r="I6" s="27"/>
      <c r="J6" s="27"/>
      <c r="K6" s="18"/>
      <c r="L6" s="27"/>
      <c r="M6" s="27"/>
      <c r="N6" s="18"/>
      <c r="O6" s="28"/>
    </row>
    <row r="7" s="1" customFormat="1" ht="34.5" customHeight="1" spans="1:15">
      <c r="A7" s="16" t="s">
        <v>21</v>
      </c>
      <c r="B7" s="17" t="s">
        <v>22</v>
      </c>
      <c r="C7" s="18"/>
      <c r="D7" s="18"/>
      <c r="E7" s="18"/>
      <c r="F7" s="15">
        <f>SUM(F8:F20)</f>
        <v>5272</v>
      </c>
      <c r="G7" s="15">
        <f>SUM(G8:G20)</f>
        <v>2930</v>
      </c>
      <c r="H7" s="15">
        <f>SUM(H8:H20)</f>
        <v>2342</v>
      </c>
      <c r="I7" s="27"/>
      <c r="J7" s="27"/>
      <c r="K7" s="18"/>
      <c r="L7" s="27"/>
      <c r="M7" s="27"/>
      <c r="N7" s="18"/>
      <c r="O7" s="23"/>
    </row>
    <row r="8" s="1" customFormat="1" ht="47" customHeight="1" spans="1:15">
      <c r="A8" s="19">
        <f>MAX(A$2:A7)+1</f>
        <v>1</v>
      </c>
      <c r="B8" s="20" t="s">
        <v>24</v>
      </c>
      <c r="C8" s="21" t="s">
        <v>25</v>
      </c>
      <c r="D8" s="21" t="s">
        <v>26</v>
      </c>
      <c r="E8" s="21" t="s">
        <v>27</v>
      </c>
      <c r="F8" s="22">
        <f t="shared" ref="F8:F13" si="2">G8+H8</f>
        <v>300</v>
      </c>
      <c r="G8" s="23">
        <v>300</v>
      </c>
      <c r="H8" s="23"/>
      <c r="I8" s="20" t="s">
        <v>28</v>
      </c>
      <c r="J8" s="21" t="s">
        <v>29</v>
      </c>
      <c r="K8" s="19" t="s">
        <v>538</v>
      </c>
      <c r="L8" s="20" t="s">
        <v>31</v>
      </c>
      <c r="M8" s="20" t="s">
        <v>32</v>
      </c>
      <c r="N8" s="21" t="s">
        <v>25</v>
      </c>
      <c r="O8" s="23"/>
    </row>
    <row r="9" s="1" customFormat="1" ht="48" customHeight="1" spans="1:15">
      <c r="A9" s="19">
        <f>MAX(A$2:A8)+1</f>
        <v>2</v>
      </c>
      <c r="B9" s="20" t="s">
        <v>34</v>
      </c>
      <c r="C9" s="21" t="s">
        <v>35</v>
      </c>
      <c r="D9" s="21" t="s">
        <v>26</v>
      </c>
      <c r="E9" s="21" t="s">
        <v>36</v>
      </c>
      <c r="F9" s="22">
        <f t="shared" si="2"/>
        <v>90</v>
      </c>
      <c r="G9" s="23">
        <v>90</v>
      </c>
      <c r="H9" s="23"/>
      <c r="I9" s="20" t="s">
        <v>539</v>
      </c>
      <c r="J9" s="21" t="s">
        <v>540</v>
      </c>
      <c r="K9" s="19" t="s">
        <v>541</v>
      </c>
      <c r="L9" s="20" t="s">
        <v>40</v>
      </c>
      <c r="M9" s="20" t="s">
        <v>41</v>
      </c>
      <c r="N9" s="21" t="s">
        <v>25</v>
      </c>
      <c r="O9" s="23"/>
    </row>
    <row r="10" s="1" customFormat="1" ht="52" customHeight="1" spans="1:15">
      <c r="A10" s="19">
        <f>MAX(A$2:A9)+1</f>
        <v>3</v>
      </c>
      <c r="B10" s="20" t="s">
        <v>542</v>
      </c>
      <c r="C10" s="21" t="s">
        <v>44</v>
      </c>
      <c r="D10" s="21" t="s">
        <v>26</v>
      </c>
      <c r="E10" s="21" t="s">
        <v>27</v>
      </c>
      <c r="F10" s="22">
        <f t="shared" si="2"/>
        <v>50</v>
      </c>
      <c r="G10" s="23">
        <v>50</v>
      </c>
      <c r="H10" s="23"/>
      <c r="I10" s="20" t="s">
        <v>543</v>
      </c>
      <c r="J10" s="21" t="s">
        <v>544</v>
      </c>
      <c r="K10" s="19" t="s">
        <v>541</v>
      </c>
      <c r="L10" s="20" t="s">
        <v>40</v>
      </c>
      <c r="M10" s="20" t="s">
        <v>48</v>
      </c>
      <c r="N10" s="21" t="s">
        <v>25</v>
      </c>
      <c r="O10" s="23"/>
    </row>
    <row r="11" s="1" customFormat="1" ht="42" customHeight="1" spans="1:15">
      <c r="A11" s="19">
        <f>MAX(A$2:A10)+1</f>
        <v>4</v>
      </c>
      <c r="B11" s="20" t="s">
        <v>50</v>
      </c>
      <c r="C11" s="21" t="s">
        <v>25</v>
      </c>
      <c r="D11" s="21" t="s">
        <v>26</v>
      </c>
      <c r="E11" s="21" t="s">
        <v>27</v>
      </c>
      <c r="F11" s="22">
        <f t="shared" si="2"/>
        <v>600</v>
      </c>
      <c r="G11" s="23">
        <v>600</v>
      </c>
      <c r="H11" s="23"/>
      <c r="I11" s="20" t="s">
        <v>51</v>
      </c>
      <c r="J11" s="20" t="s">
        <v>52</v>
      </c>
      <c r="K11" s="19" t="s">
        <v>541</v>
      </c>
      <c r="L11" s="20" t="s">
        <v>53</v>
      </c>
      <c r="M11" s="20" t="s">
        <v>54</v>
      </c>
      <c r="N11" s="21" t="s">
        <v>25</v>
      </c>
      <c r="O11" s="23"/>
    </row>
    <row r="12" s="1" customFormat="1" ht="118" customHeight="1" spans="1:15">
      <c r="A12" s="19">
        <f>MAX(A$2:A11)+1</f>
        <v>5</v>
      </c>
      <c r="B12" s="20" t="s">
        <v>56</v>
      </c>
      <c r="C12" s="21" t="s">
        <v>25</v>
      </c>
      <c r="D12" s="21" t="s">
        <v>26</v>
      </c>
      <c r="E12" s="21" t="s">
        <v>27</v>
      </c>
      <c r="F12" s="22">
        <f t="shared" si="2"/>
        <v>300</v>
      </c>
      <c r="G12" s="23">
        <v>300</v>
      </c>
      <c r="H12" s="23"/>
      <c r="I12" s="20" t="s">
        <v>57</v>
      </c>
      <c r="J12" s="20" t="s">
        <v>58</v>
      </c>
      <c r="K12" s="19" t="s">
        <v>538</v>
      </c>
      <c r="L12" s="20" t="s">
        <v>59</v>
      </c>
      <c r="M12" s="20" t="s">
        <v>60</v>
      </c>
      <c r="N12" s="21" t="s">
        <v>25</v>
      </c>
      <c r="O12" s="23"/>
    </row>
    <row r="13" s="1" customFormat="1" ht="47" customHeight="1" spans="1:15">
      <c r="A13" s="19">
        <f>MAX(A$2:A12)+1</f>
        <v>6</v>
      </c>
      <c r="B13" s="20" t="s">
        <v>61</v>
      </c>
      <c r="C13" s="21" t="s">
        <v>25</v>
      </c>
      <c r="D13" s="21" t="s">
        <v>26</v>
      </c>
      <c r="E13" s="21" t="s">
        <v>62</v>
      </c>
      <c r="F13" s="22">
        <f t="shared" si="2"/>
        <v>10</v>
      </c>
      <c r="G13" s="23">
        <v>10</v>
      </c>
      <c r="H13" s="23"/>
      <c r="I13" s="20" t="s">
        <v>63</v>
      </c>
      <c r="J13" s="20" t="s">
        <v>64</v>
      </c>
      <c r="K13" s="19" t="s">
        <v>538</v>
      </c>
      <c r="L13" s="20" t="s">
        <v>65</v>
      </c>
      <c r="M13" s="20" t="s">
        <v>545</v>
      </c>
      <c r="N13" s="21" t="s">
        <v>25</v>
      </c>
      <c r="O13" s="23"/>
    </row>
    <row r="14" s="1" customFormat="1" ht="47" customHeight="1" spans="1:15">
      <c r="A14" s="19">
        <f>MAX(A$2:A13)+1</f>
        <v>7</v>
      </c>
      <c r="B14" s="20" t="s">
        <v>78</v>
      </c>
      <c r="C14" s="21" t="s">
        <v>79</v>
      </c>
      <c r="D14" s="21" t="s">
        <v>26</v>
      </c>
      <c r="E14" s="21" t="s">
        <v>80</v>
      </c>
      <c r="F14" s="22">
        <f t="shared" ref="F14:F20" si="3">G14+H14</f>
        <v>80</v>
      </c>
      <c r="G14" s="23">
        <v>80</v>
      </c>
      <c r="H14" s="23"/>
      <c r="I14" s="20" t="s">
        <v>546</v>
      </c>
      <c r="J14" s="20" t="s">
        <v>82</v>
      </c>
      <c r="K14" s="19" t="s">
        <v>547</v>
      </c>
      <c r="L14" s="20" t="s">
        <v>116</v>
      </c>
      <c r="M14" s="20" t="s">
        <v>548</v>
      </c>
      <c r="N14" s="21" t="s">
        <v>25</v>
      </c>
      <c r="O14" s="23"/>
    </row>
    <row r="15" s="1" customFormat="1" ht="53" customHeight="1" spans="1:15">
      <c r="A15" s="19">
        <f>MAX(A$2:A14)+1</f>
        <v>8</v>
      </c>
      <c r="B15" s="20" t="s">
        <v>84</v>
      </c>
      <c r="C15" s="21" t="s">
        <v>25</v>
      </c>
      <c r="D15" s="21" t="s">
        <v>26</v>
      </c>
      <c r="E15" s="21" t="s">
        <v>62</v>
      </c>
      <c r="F15" s="22">
        <f t="shared" si="3"/>
        <v>1200</v>
      </c>
      <c r="G15" s="23">
        <v>1200</v>
      </c>
      <c r="H15" s="23"/>
      <c r="I15" s="20" t="s">
        <v>85</v>
      </c>
      <c r="J15" s="20" t="s">
        <v>86</v>
      </c>
      <c r="K15" s="19" t="s">
        <v>549</v>
      </c>
      <c r="L15" s="20" t="s">
        <v>88</v>
      </c>
      <c r="M15" s="20" t="s">
        <v>89</v>
      </c>
      <c r="N15" s="21" t="s">
        <v>25</v>
      </c>
      <c r="O15" s="23"/>
    </row>
    <row r="16" s="1" customFormat="1" ht="56" customHeight="1" spans="1:15">
      <c r="A16" s="19">
        <f>MAX(A$2:A15)+1</f>
        <v>9</v>
      </c>
      <c r="B16" s="20" t="s">
        <v>90</v>
      </c>
      <c r="C16" s="21" t="s">
        <v>25</v>
      </c>
      <c r="D16" s="21" t="s">
        <v>26</v>
      </c>
      <c r="E16" s="21" t="s">
        <v>62</v>
      </c>
      <c r="F16" s="22">
        <f t="shared" si="3"/>
        <v>300</v>
      </c>
      <c r="G16" s="23">
        <v>300</v>
      </c>
      <c r="H16" s="23"/>
      <c r="I16" s="20" t="s">
        <v>91</v>
      </c>
      <c r="J16" s="20" t="s">
        <v>92</v>
      </c>
      <c r="K16" s="19" t="s">
        <v>550</v>
      </c>
      <c r="L16" s="20" t="s">
        <v>94</v>
      </c>
      <c r="M16" s="20" t="s">
        <v>95</v>
      </c>
      <c r="N16" s="21" t="s">
        <v>25</v>
      </c>
      <c r="O16" s="19"/>
    </row>
    <row r="17" s="1" customFormat="1" ht="48" customHeight="1" spans="1:15">
      <c r="A17" s="19">
        <f>MAX(A$2:A16)+1</f>
        <v>10</v>
      </c>
      <c r="B17" s="20" t="s">
        <v>96</v>
      </c>
      <c r="C17" s="21" t="s">
        <v>25</v>
      </c>
      <c r="D17" s="21" t="s">
        <v>26</v>
      </c>
      <c r="E17" s="21" t="s">
        <v>551</v>
      </c>
      <c r="F17" s="22">
        <f t="shared" si="3"/>
        <v>62</v>
      </c>
      <c r="G17" s="23"/>
      <c r="H17" s="23">
        <v>62</v>
      </c>
      <c r="I17" s="20" t="s">
        <v>552</v>
      </c>
      <c r="J17" s="21" t="s">
        <v>99</v>
      </c>
      <c r="K17" s="19" t="s">
        <v>538</v>
      </c>
      <c r="L17" s="20" t="s">
        <v>553</v>
      </c>
      <c r="M17" s="20" t="s">
        <v>548</v>
      </c>
      <c r="N17" s="21" t="s">
        <v>25</v>
      </c>
      <c r="O17" s="23"/>
    </row>
    <row r="18" s="1" customFormat="1" ht="59" customHeight="1" spans="1:15">
      <c r="A18" s="19">
        <f>MAX(A$2:A17)+1</f>
        <v>11</v>
      </c>
      <c r="B18" s="20" t="s">
        <v>185</v>
      </c>
      <c r="C18" s="21" t="s">
        <v>25</v>
      </c>
      <c r="D18" s="21" t="s">
        <v>26</v>
      </c>
      <c r="E18" s="21" t="s">
        <v>554</v>
      </c>
      <c r="F18" s="22">
        <f t="shared" si="3"/>
        <v>180</v>
      </c>
      <c r="G18" s="23"/>
      <c r="H18" s="23">
        <v>180</v>
      </c>
      <c r="I18" s="20" t="s">
        <v>555</v>
      </c>
      <c r="J18" s="21" t="s">
        <v>556</v>
      </c>
      <c r="K18" s="22" t="s">
        <v>557</v>
      </c>
      <c r="L18" s="20" t="s">
        <v>191</v>
      </c>
      <c r="M18" s="20" t="s">
        <v>192</v>
      </c>
      <c r="N18" s="29" t="s">
        <v>25</v>
      </c>
      <c r="O18" s="19"/>
    </row>
    <row r="19" s="1" customFormat="1" ht="59" customHeight="1" spans="1:15">
      <c r="A19" s="19">
        <f>MAX(A$2:A18)+1</f>
        <v>12</v>
      </c>
      <c r="B19" s="20" t="s">
        <v>558</v>
      </c>
      <c r="C19" s="21" t="s">
        <v>25</v>
      </c>
      <c r="D19" s="21" t="s">
        <v>26</v>
      </c>
      <c r="E19" s="21" t="s">
        <v>62</v>
      </c>
      <c r="F19" s="22">
        <f t="shared" si="3"/>
        <v>2000</v>
      </c>
      <c r="G19" s="23"/>
      <c r="H19" s="23">
        <v>2000</v>
      </c>
      <c r="I19" s="20" t="s">
        <v>559</v>
      </c>
      <c r="J19" s="20" t="s">
        <v>82</v>
      </c>
      <c r="K19" s="19" t="s">
        <v>550</v>
      </c>
      <c r="L19" s="20" t="s">
        <v>103</v>
      </c>
      <c r="M19" s="20" t="s">
        <v>104</v>
      </c>
      <c r="N19" s="21" t="s">
        <v>25</v>
      </c>
      <c r="O19" s="19"/>
    </row>
    <row r="20" s="1" customFormat="1" ht="54" spans="1:15">
      <c r="A20" s="19">
        <f>MAX(A$2:A19)+1</f>
        <v>13</v>
      </c>
      <c r="B20" s="20" t="s">
        <v>112</v>
      </c>
      <c r="C20" s="21" t="s">
        <v>113</v>
      </c>
      <c r="D20" s="21" t="s">
        <v>26</v>
      </c>
      <c r="E20" s="21" t="s">
        <v>62</v>
      </c>
      <c r="F20" s="22">
        <f t="shared" si="3"/>
        <v>100</v>
      </c>
      <c r="G20" s="23"/>
      <c r="H20" s="23">
        <v>100</v>
      </c>
      <c r="I20" s="20" t="s">
        <v>114</v>
      </c>
      <c r="J20" s="20" t="s">
        <v>115</v>
      </c>
      <c r="K20" s="19" t="s">
        <v>550</v>
      </c>
      <c r="L20" s="20" t="s">
        <v>116</v>
      </c>
      <c r="M20" s="20" t="s">
        <v>117</v>
      </c>
      <c r="N20" s="21" t="s">
        <v>25</v>
      </c>
      <c r="O20" s="19"/>
    </row>
    <row r="21" s="1" customFormat="1" ht="34.5" customHeight="1" spans="1:15">
      <c r="A21" s="16" t="s">
        <v>118</v>
      </c>
      <c r="B21" s="17" t="s">
        <v>119</v>
      </c>
      <c r="C21" s="18"/>
      <c r="D21" s="18"/>
      <c r="E21" s="18"/>
      <c r="F21" s="15">
        <f t="shared" ref="F21:H21" si="4">SUM(F22:F23)</f>
        <v>408</v>
      </c>
      <c r="G21" s="15">
        <f t="shared" si="4"/>
        <v>300</v>
      </c>
      <c r="H21" s="15">
        <f t="shared" si="4"/>
        <v>108</v>
      </c>
      <c r="I21" s="27"/>
      <c r="J21" s="27"/>
      <c r="K21" s="18"/>
      <c r="L21" s="27"/>
      <c r="M21" s="27"/>
      <c r="N21" s="18"/>
      <c r="O21" s="23"/>
    </row>
    <row r="22" s="1" customFormat="1" ht="51" customHeight="1" spans="1:15">
      <c r="A22" s="19">
        <f>MAX(A$2:A21)+1</f>
        <v>14</v>
      </c>
      <c r="B22" s="20" t="s">
        <v>121</v>
      </c>
      <c r="C22" s="21" t="s">
        <v>122</v>
      </c>
      <c r="D22" s="21" t="s">
        <v>69</v>
      </c>
      <c r="E22" s="21" t="s">
        <v>123</v>
      </c>
      <c r="F22" s="22">
        <f t="shared" ref="F22:F29" si="5">G22+H22</f>
        <v>108</v>
      </c>
      <c r="G22" s="22"/>
      <c r="H22" s="22">
        <v>108</v>
      </c>
      <c r="I22" s="20" t="s">
        <v>560</v>
      </c>
      <c r="J22" s="20" t="s">
        <v>82</v>
      </c>
      <c r="K22" s="19" t="s">
        <v>541</v>
      </c>
      <c r="L22" s="20" t="s">
        <v>561</v>
      </c>
      <c r="M22" s="20" t="s">
        <v>126</v>
      </c>
      <c r="N22" s="21" t="s">
        <v>127</v>
      </c>
      <c r="O22" s="19"/>
    </row>
    <row r="23" s="1" customFormat="1" ht="52" customHeight="1" spans="1:15">
      <c r="A23" s="19">
        <f>MAX(A$2:A22)+1</f>
        <v>15</v>
      </c>
      <c r="B23" s="24" t="s">
        <v>562</v>
      </c>
      <c r="C23" s="21" t="s">
        <v>127</v>
      </c>
      <c r="D23" s="21" t="s">
        <v>26</v>
      </c>
      <c r="E23" s="21" t="s">
        <v>62</v>
      </c>
      <c r="F23" s="22">
        <f t="shared" si="5"/>
        <v>300</v>
      </c>
      <c r="G23" s="23">
        <v>300</v>
      </c>
      <c r="H23" s="22"/>
      <c r="I23" s="20" t="s">
        <v>563</v>
      </c>
      <c r="J23" s="20" t="s">
        <v>564</v>
      </c>
      <c r="K23" s="19" t="s">
        <v>550</v>
      </c>
      <c r="L23" s="20" t="s">
        <v>131</v>
      </c>
      <c r="M23" s="20" t="s">
        <v>132</v>
      </c>
      <c r="N23" s="21" t="s">
        <v>127</v>
      </c>
      <c r="O23" s="23"/>
    </row>
    <row r="24" s="1" customFormat="1" ht="34.5" customHeight="1" spans="1:15">
      <c r="A24" s="16" t="s">
        <v>133</v>
      </c>
      <c r="B24" s="17" t="s">
        <v>134</v>
      </c>
      <c r="C24" s="18"/>
      <c r="D24" s="18"/>
      <c r="E24" s="18"/>
      <c r="F24" s="15">
        <f t="shared" ref="F24:H24" si="6">SUM(F25:F29)</f>
        <v>1042</v>
      </c>
      <c r="G24" s="15">
        <f t="shared" si="6"/>
        <v>1042</v>
      </c>
      <c r="H24" s="15">
        <f t="shared" si="6"/>
        <v>0</v>
      </c>
      <c r="I24" s="27"/>
      <c r="J24" s="27"/>
      <c r="K24" s="18"/>
      <c r="L24" s="27"/>
      <c r="M24" s="27"/>
      <c r="N24" s="18"/>
      <c r="O24" s="23"/>
    </row>
    <row r="25" s="1" customFormat="1" ht="60" customHeight="1" spans="1:15">
      <c r="A25" s="19">
        <f>MAX(A$2:A24)+1</f>
        <v>16</v>
      </c>
      <c r="B25" s="20" t="s">
        <v>135</v>
      </c>
      <c r="C25" s="21" t="s">
        <v>136</v>
      </c>
      <c r="D25" s="21" t="s">
        <v>26</v>
      </c>
      <c r="E25" s="21" t="s">
        <v>137</v>
      </c>
      <c r="F25" s="22">
        <f t="shared" si="5"/>
        <v>100</v>
      </c>
      <c r="G25" s="23">
        <v>100</v>
      </c>
      <c r="H25" s="23"/>
      <c r="I25" s="20" t="s">
        <v>565</v>
      </c>
      <c r="J25" s="20" t="s">
        <v>139</v>
      </c>
      <c r="K25" s="22" t="s">
        <v>538</v>
      </c>
      <c r="L25" s="20" t="s">
        <v>140</v>
      </c>
      <c r="M25" s="20" t="s">
        <v>141</v>
      </c>
      <c r="N25" s="29" t="s">
        <v>136</v>
      </c>
      <c r="O25" s="19"/>
    </row>
    <row r="26" s="1" customFormat="1" ht="59" customHeight="1" spans="1:15">
      <c r="A26" s="19">
        <f>MAX(A$2:A25)+1</f>
        <v>17</v>
      </c>
      <c r="B26" s="20" t="s">
        <v>566</v>
      </c>
      <c r="C26" s="21" t="s">
        <v>143</v>
      </c>
      <c r="D26" s="21" t="s">
        <v>26</v>
      </c>
      <c r="E26" s="21" t="s">
        <v>567</v>
      </c>
      <c r="F26" s="22">
        <f t="shared" si="5"/>
        <v>104</v>
      </c>
      <c r="G26" s="23">
        <v>104</v>
      </c>
      <c r="H26" s="23"/>
      <c r="I26" s="20" t="s">
        <v>568</v>
      </c>
      <c r="J26" s="20" t="s">
        <v>146</v>
      </c>
      <c r="K26" s="22" t="s">
        <v>538</v>
      </c>
      <c r="L26" s="20" t="s">
        <v>147</v>
      </c>
      <c r="M26" s="20" t="s">
        <v>148</v>
      </c>
      <c r="N26" s="29" t="s">
        <v>136</v>
      </c>
      <c r="O26" s="19"/>
    </row>
    <row r="27" s="1" customFormat="1" ht="51" customHeight="1" spans="1:15">
      <c r="A27" s="19">
        <f>MAX(A$2:A26)+1</f>
        <v>18</v>
      </c>
      <c r="B27" s="20" t="s">
        <v>569</v>
      </c>
      <c r="C27" s="21" t="s">
        <v>150</v>
      </c>
      <c r="D27" s="21" t="s">
        <v>26</v>
      </c>
      <c r="E27" s="21" t="s">
        <v>151</v>
      </c>
      <c r="F27" s="22">
        <f t="shared" si="5"/>
        <v>500</v>
      </c>
      <c r="G27" s="23">
        <v>500</v>
      </c>
      <c r="H27" s="23"/>
      <c r="I27" s="20" t="s">
        <v>570</v>
      </c>
      <c r="J27" s="20" t="s">
        <v>108</v>
      </c>
      <c r="K27" s="22" t="s">
        <v>550</v>
      </c>
      <c r="L27" s="20" t="s">
        <v>153</v>
      </c>
      <c r="M27" s="20" t="s">
        <v>154</v>
      </c>
      <c r="N27" s="29" t="s">
        <v>136</v>
      </c>
      <c r="O27" s="19"/>
    </row>
    <row r="28" s="1" customFormat="1" ht="44" customHeight="1" spans="1:15">
      <c r="A28" s="19">
        <f>MAX(A$2:A27)+1</f>
        <v>19</v>
      </c>
      <c r="B28" s="20" t="s">
        <v>155</v>
      </c>
      <c r="C28" s="21" t="s">
        <v>79</v>
      </c>
      <c r="D28" s="21" t="s">
        <v>69</v>
      </c>
      <c r="E28" s="21" t="s">
        <v>156</v>
      </c>
      <c r="F28" s="22">
        <f t="shared" si="5"/>
        <v>210</v>
      </c>
      <c r="G28" s="22">
        <v>210</v>
      </c>
      <c r="H28" s="22"/>
      <c r="I28" s="20" t="s">
        <v>571</v>
      </c>
      <c r="J28" s="20" t="s">
        <v>108</v>
      </c>
      <c r="K28" s="19" t="s">
        <v>541</v>
      </c>
      <c r="L28" s="20" t="s">
        <v>572</v>
      </c>
      <c r="M28" s="20" t="s">
        <v>548</v>
      </c>
      <c r="N28" s="21" t="s">
        <v>136</v>
      </c>
      <c r="O28" s="19"/>
    </row>
    <row r="29" s="1" customFormat="1" ht="56" customHeight="1" spans="1:15">
      <c r="A29" s="19">
        <f>MAX(A$2:A28)+1</f>
        <v>20</v>
      </c>
      <c r="B29" s="20" t="s">
        <v>159</v>
      </c>
      <c r="C29" s="21" t="s">
        <v>136</v>
      </c>
      <c r="D29" s="21" t="s">
        <v>26</v>
      </c>
      <c r="E29" s="21" t="s">
        <v>160</v>
      </c>
      <c r="F29" s="22">
        <f t="shared" si="5"/>
        <v>128</v>
      </c>
      <c r="G29" s="23">
        <v>128</v>
      </c>
      <c r="H29" s="23"/>
      <c r="I29" s="20" t="s">
        <v>573</v>
      </c>
      <c r="J29" s="20" t="s">
        <v>162</v>
      </c>
      <c r="K29" s="22" t="s">
        <v>550</v>
      </c>
      <c r="L29" s="20" t="s">
        <v>163</v>
      </c>
      <c r="M29" s="20" t="s">
        <v>164</v>
      </c>
      <c r="N29" s="29" t="s">
        <v>136</v>
      </c>
      <c r="O29" s="19"/>
    </row>
    <row r="30" s="1" customFormat="1" ht="34.5" customHeight="1" spans="1:15">
      <c r="A30" s="16" t="s">
        <v>165</v>
      </c>
      <c r="B30" s="17" t="s">
        <v>166</v>
      </c>
      <c r="C30" s="18"/>
      <c r="D30" s="18"/>
      <c r="E30" s="18"/>
      <c r="F30" s="15">
        <f>SUM(F31:F35)</f>
        <v>1273</v>
      </c>
      <c r="G30" s="15">
        <f>SUM(G31:G35)</f>
        <v>1113</v>
      </c>
      <c r="H30" s="15">
        <f>SUM(H31:H35)</f>
        <v>160</v>
      </c>
      <c r="I30" s="27"/>
      <c r="J30" s="27"/>
      <c r="K30" s="18"/>
      <c r="L30" s="27"/>
      <c r="M30" s="27"/>
      <c r="N30" s="18"/>
      <c r="O30" s="23"/>
    </row>
    <row r="31" s="1" customFormat="1" ht="44" customHeight="1" spans="1:15">
      <c r="A31" s="19">
        <f>MAX(A$2:A30)+1</f>
        <v>21</v>
      </c>
      <c r="B31" s="20" t="s">
        <v>574</v>
      </c>
      <c r="C31" s="21" t="s">
        <v>168</v>
      </c>
      <c r="D31" s="21" t="s">
        <v>26</v>
      </c>
      <c r="E31" s="21" t="s">
        <v>169</v>
      </c>
      <c r="F31" s="22">
        <v>100</v>
      </c>
      <c r="G31" s="22">
        <v>100</v>
      </c>
      <c r="H31" s="22"/>
      <c r="I31" s="20" t="s">
        <v>575</v>
      </c>
      <c r="J31" s="20" t="s">
        <v>171</v>
      </c>
      <c r="K31" s="19" t="s">
        <v>541</v>
      </c>
      <c r="L31" s="20" t="s">
        <v>172</v>
      </c>
      <c r="M31" s="20" t="s">
        <v>173</v>
      </c>
      <c r="N31" s="21" t="s">
        <v>25</v>
      </c>
      <c r="O31" s="19"/>
    </row>
    <row r="32" s="1" customFormat="1" ht="44" customHeight="1" spans="1:15">
      <c r="A32" s="19">
        <f>MAX(A$2:A31)+1</f>
        <v>22</v>
      </c>
      <c r="B32" s="20" t="s">
        <v>576</v>
      </c>
      <c r="C32" s="21" t="s">
        <v>150</v>
      </c>
      <c r="D32" s="21" t="s">
        <v>175</v>
      </c>
      <c r="E32" s="21" t="s">
        <v>176</v>
      </c>
      <c r="F32" s="22">
        <v>300</v>
      </c>
      <c r="G32" s="22">
        <v>300</v>
      </c>
      <c r="H32" s="22"/>
      <c r="I32" s="20" t="s">
        <v>577</v>
      </c>
      <c r="J32" s="20" t="s">
        <v>171</v>
      </c>
      <c r="K32" s="19" t="s">
        <v>550</v>
      </c>
      <c r="L32" s="20" t="s">
        <v>178</v>
      </c>
      <c r="M32" s="20" t="s">
        <v>179</v>
      </c>
      <c r="N32" s="21" t="s">
        <v>25</v>
      </c>
      <c r="O32" s="19"/>
    </row>
    <row r="33" s="1" customFormat="1" ht="44" customHeight="1" spans="1:15">
      <c r="A33" s="19">
        <f>MAX(A$2:A32)+1</f>
        <v>23</v>
      </c>
      <c r="B33" s="20" t="s">
        <v>180</v>
      </c>
      <c r="C33" s="21" t="s">
        <v>35</v>
      </c>
      <c r="D33" s="21" t="s">
        <v>26</v>
      </c>
      <c r="E33" s="21" t="s">
        <v>181</v>
      </c>
      <c r="F33" s="22">
        <v>400</v>
      </c>
      <c r="G33" s="22">
        <v>400</v>
      </c>
      <c r="H33" s="22"/>
      <c r="I33" s="20" t="s">
        <v>578</v>
      </c>
      <c r="J33" s="20" t="s">
        <v>223</v>
      </c>
      <c r="K33" s="19" t="s">
        <v>541</v>
      </c>
      <c r="L33" s="20" t="s">
        <v>183</v>
      </c>
      <c r="M33" s="20" t="s">
        <v>184</v>
      </c>
      <c r="N33" s="21" t="s">
        <v>25</v>
      </c>
      <c r="O33" s="19"/>
    </row>
    <row r="34" s="1" customFormat="1" ht="44" customHeight="1" spans="1:15">
      <c r="A34" s="19">
        <f>MAX(A$2:A33)+1</f>
        <v>24</v>
      </c>
      <c r="B34" s="20" t="s">
        <v>105</v>
      </c>
      <c r="C34" s="21" t="s">
        <v>79</v>
      </c>
      <c r="D34" s="21" t="s">
        <v>69</v>
      </c>
      <c r="E34" s="21" t="s">
        <v>106</v>
      </c>
      <c r="F34" s="22">
        <v>260</v>
      </c>
      <c r="G34" s="22">
        <v>100</v>
      </c>
      <c r="H34" s="22">
        <v>160</v>
      </c>
      <c r="I34" s="20" t="s">
        <v>579</v>
      </c>
      <c r="J34" s="20" t="s">
        <v>171</v>
      </c>
      <c r="K34" s="19" t="s">
        <v>550</v>
      </c>
      <c r="L34" s="20" t="s">
        <v>580</v>
      </c>
      <c r="M34" s="20" t="s">
        <v>110</v>
      </c>
      <c r="N34" s="21" t="s">
        <v>25</v>
      </c>
      <c r="O34" s="19"/>
    </row>
    <row r="35" s="1" customFormat="1" ht="44" customHeight="1" spans="1:15">
      <c r="A35" s="19">
        <f>MAX(A$2:A34)+1</f>
        <v>25</v>
      </c>
      <c r="B35" s="20" t="s">
        <v>67</v>
      </c>
      <c r="C35" s="21" t="s">
        <v>68</v>
      </c>
      <c r="D35" s="21" t="s">
        <v>69</v>
      </c>
      <c r="E35" s="21" t="s">
        <v>70</v>
      </c>
      <c r="F35" s="22">
        <v>213</v>
      </c>
      <c r="G35" s="22">
        <v>213</v>
      </c>
      <c r="H35" s="22"/>
      <c r="I35" s="20" t="s">
        <v>581</v>
      </c>
      <c r="J35" s="20" t="s">
        <v>72</v>
      </c>
      <c r="K35" s="19" t="s">
        <v>547</v>
      </c>
      <c r="L35" s="20" t="s">
        <v>74</v>
      </c>
      <c r="M35" s="20" t="s">
        <v>75</v>
      </c>
      <c r="N35" s="21" t="s">
        <v>25</v>
      </c>
      <c r="O35" s="21" t="s">
        <v>76</v>
      </c>
    </row>
    <row r="36" s="1" customFormat="1" ht="34.5" customHeight="1" spans="1:15">
      <c r="A36" s="16" t="s">
        <v>193</v>
      </c>
      <c r="B36" s="17" t="s">
        <v>194</v>
      </c>
      <c r="C36" s="18"/>
      <c r="D36" s="18"/>
      <c r="E36" s="18"/>
      <c r="F36" s="15">
        <f t="shared" ref="F36:H36" si="7">SUM(F37:F37)</f>
        <v>1050</v>
      </c>
      <c r="G36" s="15">
        <f t="shared" si="7"/>
        <v>494.83</v>
      </c>
      <c r="H36" s="15">
        <f t="shared" si="7"/>
        <v>555.17</v>
      </c>
      <c r="I36" s="27"/>
      <c r="J36" s="27"/>
      <c r="K36" s="18"/>
      <c r="L36" s="27"/>
      <c r="M36" s="27"/>
      <c r="N36" s="18"/>
      <c r="O36" s="23"/>
    </row>
    <row r="37" s="1" customFormat="1" ht="47" customHeight="1" spans="1:15">
      <c r="A37" s="19">
        <f>MAX(A$2:A36)+1</f>
        <v>26</v>
      </c>
      <c r="B37" s="20" t="s">
        <v>582</v>
      </c>
      <c r="C37" s="21" t="s">
        <v>25</v>
      </c>
      <c r="D37" s="21" t="s">
        <v>26</v>
      </c>
      <c r="E37" s="21" t="s">
        <v>62</v>
      </c>
      <c r="F37" s="22">
        <f t="shared" ref="F37:F43" si="8">G37+H37</f>
        <v>1050</v>
      </c>
      <c r="G37" s="23">
        <v>494.83</v>
      </c>
      <c r="H37" s="23">
        <v>555.17</v>
      </c>
      <c r="I37" s="20" t="s">
        <v>196</v>
      </c>
      <c r="J37" s="21" t="s">
        <v>197</v>
      </c>
      <c r="K37" s="19" t="s">
        <v>550</v>
      </c>
      <c r="L37" s="20" t="s">
        <v>198</v>
      </c>
      <c r="M37" s="20" t="s">
        <v>199</v>
      </c>
      <c r="N37" s="21" t="s">
        <v>25</v>
      </c>
      <c r="O37" s="23"/>
    </row>
    <row r="38" s="1" customFormat="1" ht="34.5" customHeight="1" spans="1:15">
      <c r="A38" s="16" t="s">
        <v>200</v>
      </c>
      <c r="B38" s="17" t="s">
        <v>201</v>
      </c>
      <c r="C38" s="18"/>
      <c r="D38" s="18"/>
      <c r="E38" s="18"/>
      <c r="F38" s="15">
        <f t="shared" ref="F38:H38" si="9">SUM(F39:F61)</f>
        <v>3558.8262</v>
      </c>
      <c r="G38" s="15">
        <f t="shared" si="9"/>
        <v>2825</v>
      </c>
      <c r="H38" s="15">
        <f t="shared" si="9"/>
        <v>733.8262</v>
      </c>
      <c r="I38" s="27"/>
      <c r="J38" s="27"/>
      <c r="K38" s="18"/>
      <c r="L38" s="27"/>
      <c r="M38" s="27"/>
      <c r="N38" s="18"/>
      <c r="O38" s="23"/>
    </row>
    <row r="39" s="1" customFormat="1" ht="57" customHeight="1" spans="1:15">
      <c r="A39" s="19">
        <f>MAX(A$2:A38)+1</f>
        <v>27</v>
      </c>
      <c r="B39" s="20" t="s">
        <v>583</v>
      </c>
      <c r="C39" s="21" t="s">
        <v>203</v>
      </c>
      <c r="D39" s="25" t="s">
        <v>26</v>
      </c>
      <c r="E39" s="21" t="s">
        <v>204</v>
      </c>
      <c r="F39" s="22">
        <f t="shared" si="8"/>
        <v>100</v>
      </c>
      <c r="G39" s="22">
        <v>100</v>
      </c>
      <c r="H39" s="22"/>
      <c r="I39" s="20" t="s">
        <v>205</v>
      </c>
      <c r="J39" s="20" t="s">
        <v>584</v>
      </c>
      <c r="K39" s="19" t="s">
        <v>585</v>
      </c>
      <c r="L39" s="20" t="s">
        <v>208</v>
      </c>
      <c r="M39" s="20" t="s">
        <v>209</v>
      </c>
      <c r="N39" s="21" t="s">
        <v>210</v>
      </c>
      <c r="O39" s="19"/>
    </row>
    <row r="40" s="1" customFormat="1" ht="57" customHeight="1" spans="1:15">
      <c r="A40" s="19">
        <f>MAX(A$2:A39)+1</f>
        <v>28</v>
      </c>
      <c r="B40" s="20" t="s">
        <v>586</v>
      </c>
      <c r="C40" s="21" t="s">
        <v>212</v>
      </c>
      <c r="D40" s="25" t="s">
        <v>26</v>
      </c>
      <c r="E40" s="21" t="s">
        <v>213</v>
      </c>
      <c r="F40" s="22">
        <f t="shared" si="8"/>
        <v>500</v>
      </c>
      <c r="G40" s="22">
        <v>500</v>
      </c>
      <c r="H40" s="22"/>
      <c r="I40" s="20" t="s">
        <v>214</v>
      </c>
      <c r="J40" s="20" t="s">
        <v>215</v>
      </c>
      <c r="K40" s="19" t="s">
        <v>557</v>
      </c>
      <c r="L40" s="20" t="s">
        <v>216</v>
      </c>
      <c r="M40" s="20" t="s">
        <v>217</v>
      </c>
      <c r="N40" s="21" t="s">
        <v>218</v>
      </c>
      <c r="O40" s="23"/>
    </row>
    <row r="41" s="1" customFormat="1" ht="62" customHeight="1" spans="1:15">
      <c r="A41" s="19">
        <f>MAX(A$2:A40)+1</f>
        <v>29</v>
      </c>
      <c r="B41" s="20" t="s">
        <v>219</v>
      </c>
      <c r="C41" s="21" t="s">
        <v>220</v>
      </c>
      <c r="D41" s="21" t="s">
        <v>26</v>
      </c>
      <c r="E41" s="21" t="s">
        <v>221</v>
      </c>
      <c r="F41" s="22">
        <f t="shared" si="8"/>
        <v>350</v>
      </c>
      <c r="G41" s="23">
        <v>350</v>
      </c>
      <c r="H41" s="23"/>
      <c r="I41" s="20" t="s">
        <v>587</v>
      </c>
      <c r="J41" s="20" t="s">
        <v>223</v>
      </c>
      <c r="K41" s="19" t="s">
        <v>538</v>
      </c>
      <c r="L41" s="20" t="s">
        <v>224</v>
      </c>
      <c r="M41" s="20" t="s">
        <v>225</v>
      </c>
      <c r="N41" s="21" t="s">
        <v>25</v>
      </c>
      <c r="O41" s="23"/>
    </row>
    <row r="42" s="1" customFormat="1" ht="54" customHeight="1" spans="1:15">
      <c r="A42" s="19">
        <f>MAX(A$2:A41)+1</f>
        <v>30</v>
      </c>
      <c r="B42" s="20" t="s">
        <v>588</v>
      </c>
      <c r="C42" s="21" t="s">
        <v>220</v>
      </c>
      <c r="D42" s="21" t="s">
        <v>26</v>
      </c>
      <c r="E42" s="21" t="s">
        <v>221</v>
      </c>
      <c r="F42" s="22">
        <f t="shared" si="8"/>
        <v>100</v>
      </c>
      <c r="G42" s="23">
        <v>100</v>
      </c>
      <c r="H42" s="23"/>
      <c r="I42" s="20" t="s">
        <v>227</v>
      </c>
      <c r="J42" s="20" t="s">
        <v>228</v>
      </c>
      <c r="K42" s="22" t="s">
        <v>589</v>
      </c>
      <c r="L42" s="20" t="s">
        <v>230</v>
      </c>
      <c r="M42" s="20" t="s">
        <v>231</v>
      </c>
      <c r="N42" s="21" t="s">
        <v>232</v>
      </c>
      <c r="O42" s="19"/>
    </row>
    <row r="43" s="1" customFormat="1" ht="49" customHeight="1" spans="1:15">
      <c r="A43" s="19">
        <f>MAX(A$2:A42)+1</f>
        <v>31</v>
      </c>
      <c r="B43" s="20" t="s">
        <v>590</v>
      </c>
      <c r="C43" s="21" t="s">
        <v>220</v>
      </c>
      <c r="D43" s="21" t="s">
        <v>26</v>
      </c>
      <c r="E43" s="21" t="s">
        <v>221</v>
      </c>
      <c r="F43" s="22">
        <f t="shared" si="8"/>
        <v>80</v>
      </c>
      <c r="G43" s="22">
        <v>80</v>
      </c>
      <c r="H43" s="22"/>
      <c r="I43" s="20" t="s">
        <v>234</v>
      </c>
      <c r="J43" s="20" t="s">
        <v>235</v>
      </c>
      <c r="K43" s="19" t="s">
        <v>541</v>
      </c>
      <c r="L43" s="20" t="s">
        <v>236</v>
      </c>
      <c r="M43" s="20" t="s">
        <v>237</v>
      </c>
      <c r="N43" s="21" t="s">
        <v>210</v>
      </c>
      <c r="O43" s="19"/>
    </row>
    <row r="44" s="1" customFormat="1" ht="64" customHeight="1" spans="1:15">
      <c r="A44" s="19">
        <f>MAX(A$2:A43)+1</f>
        <v>32</v>
      </c>
      <c r="B44" s="20" t="s">
        <v>591</v>
      </c>
      <c r="C44" s="21" t="s">
        <v>220</v>
      </c>
      <c r="D44" s="25" t="s">
        <v>26</v>
      </c>
      <c r="E44" s="21" t="s">
        <v>221</v>
      </c>
      <c r="F44" s="22">
        <v>100</v>
      </c>
      <c r="G44" s="22">
        <v>100</v>
      </c>
      <c r="H44" s="22"/>
      <c r="I44" s="20" t="s">
        <v>240</v>
      </c>
      <c r="J44" s="20" t="s">
        <v>241</v>
      </c>
      <c r="K44" s="19" t="s">
        <v>541</v>
      </c>
      <c r="L44" s="20" t="s">
        <v>242</v>
      </c>
      <c r="M44" s="20" t="s">
        <v>243</v>
      </c>
      <c r="N44" s="21" t="s">
        <v>232</v>
      </c>
      <c r="O44" s="19"/>
    </row>
    <row r="45" s="1" customFormat="1" ht="45" customHeight="1" spans="1:15">
      <c r="A45" s="19">
        <f>MAX(A$2:A44)+1</f>
        <v>33</v>
      </c>
      <c r="B45" s="20" t="s">
        <v>244</v>
      </c>
      <c r="C45" s="21" t="s">
        <v>220</v>
      </c>
      <c r="D45" s="21" t="s">
        <v>26</v>
      </c>
      <c r="E45" s="21" t="s">
        <v>221</v>
      </c>
      <c r="F45" s="22">
        <f>G45+H45</f>
        <v>300</v>
      </c>
      <c r="G45" s="23"/>
      <c r="H45" s="23">
        <v>300</v>
      </c>
      <c r="I45" s="20" t="s">
        <v>245</v>
      </c>
      <c r="J45" s="20" t="s">
        <v>82</v>
      </c>
      <c r="K45" s="19" t="s">
        <v>541</v>
      </c>
      <c r="L45" s="20" t="s">
        <v>246</v>
      </c>
      <c r="M45" s="20" t="s">
        <v>104</v>
      </c>
      <c r="N45" s="21" t="s">
        <v>25</v>
      </c>
      <c r="O45" s="21" t="s">
        <v>76</v>
      </c>
    </row>
    <row r="46" s="1" customFormat="1" ht="34.5" customHeight="1" spans="1:15">
      <c r="A46" s="19">
        <f>MAX(A$2:A45)+1</f>
        <v>34</v>
      </c>
      <c r="B46" s="20" t="s">
        <v>247</v>
      </c>
      <c r="C46" s="21" t="s">
        <v>220</v>
      </c>
      <c r="D46" s="21" t="s">
        <v>69</v>
      </c>
      <c r="E46" s="21" t="s">
        <v>221</v>
      </c>
      <c r="F46" s="22">
        <v>49.4</v>
      </c>
      <c r="G46" s="22"/>
      <c r="H46" s="22">
        <v>49.4</v>
      </c>
      <c r="I46" s="20" t="s">
        <v>592</v>
      </c>
      <c r="J46" s="20" t="s">
        <v>593</v>
      </c>
      <c r="K46" s="19" t="s">
        <v>541</v>
      </c>
      <c r="L46" s="20" t="s">
        <v>594</v>
      </c>
      <c r="M46" s="20" t="s">
        <v>595</v>
      </c>
      <c r="N46" s="21" t="s">
        <v>25</v>
      </c>
      <c r="O46" s="19"/>
    </row>
    <row r="47" s="1" customFormat="1" ht="34.5" customHeight="1" spans="1:15">
      <c r="A47" s="19">
        <f>MAX(A$2:A46)+1</f>
        <v>35</v>
      </c>
      <c r="B47" s="20" t="s">
        <v>249</v>
      </c>
      <c r="C47" s="21" t="s">
        <v>220</v>
      </c>
      <c r="D47" s="21" t="s">
        <v>69</v>
      </c>
      <c r="E47" s="21" t="s">
        <v>221</v>
      </c>
      <c r="F47" s="22">
        <v>23.655</v>
      </c>
      <c r="G47" s="22"/>
      <c r="H47" s="22">
        <v>23.655</v>
      </c>
      <c r="I47" s="20" t="s">
        <v>596</v>
      </c>
      <c r="J47" s="20" t="s">
        <v>593</v>
      </c>
      <c r="K47" s="19" t="s">
        <v>541</v>
      </c>
      <c r="L47" s="20" t="s">
        <v>594</v>
      </c>
      <c r="M47" s="20" t="s">
        <v>304</v>
      </c>
      <c r="N47" s="21" t="s">
        <v>218</v>
      </c>
      <c r="O47" s="19"/>
    </row>
    <row r="48" s="1" customFormat="1" ht="34.5" customHeight="1" spans="1:15">
      <c r="A48" s="19">
        <f>MAX(A$2:A47)+1</f>
        <v>36</v>
      </c>
      <c r="B48" s="20" t="s">
        <v>251</v>
      </c>
      <c r="C48" s="21" t="s">
        <v>220</v>
      </c>
      <c r="D48" s="21" t="s">
        <v>69</v>
      </c>
      <c r="E48" s="21" t="s">
        <v>221</v>
      </c>
      <c r="F48" s="22">
        <v>45</v>
      </c>
      <c r="G48" s="22"/>
      <c r="H48" s="22">
        <v>45</v>
      </c>
      <c r="I48" s="20" t="s">
        <v>597</v>
      </c>
      <c r="J48" s="20" t="s">
        <v>256</v>
      </c>
      <c r="K48" s="19" t="s">
        <v>541</v>
      </c>
      <c r="L48" s="20" t="s">
        <v>598</v>
      </c>
      <c r="M48" s="20" t="s">
        <v>304</v>
      </c>
      <c r="N48" s="21" t="s">
        <v>210</v>
      </c>
      <c r="O48" s="19"/>
    </row>
    <row r="49" s="1" customFormat="1" ht="43" customHeight="1" spans="1:15">
      <c r="A49" s="19">
        <f>MAX(A$2:A48)+1</f>
        <v>37</v>
      </c>
      <c r="B49" s="20" t="s">
        <v>599</v>
      </c>
      <c r="C49" s="21" t="s">
        <v>68</v>
      </c>
      <c r="D49" s="21" t="s">
        <v>26</v>
      </c>
      <c r="E49" s="21" t="s">
        <v>254</v>
      </c>
      <c r="F49" s="22">
        <v>70</v>
      </c>
      <c r="G49" s="22"/>
      <c r="H49" s="22">
        <v>70</v>
      </c>
      <c r="I49" s="20" t="s">
        <v>255</v>
      </c>
      <c r="J49" s="20" t="s">
        <v>256</v>
      </c>
      <c r="K49" s="19" t="s">
        <v>541</v>
      </c>
      <c r="L49" s="20" t="s">
        <v>257</v>
      </c>
      <c r="M49" s="20" t="s">
        <v>258</v>
      </c>
      <c r="N49" s="21" t="s">
        <v>259</v>
      </c>
      <c r="O49" s="21" t="s">
        <v>76</v>
      </c>
    </row>
    <row r="50" s="1" customFormat="1" ht="44" customHeight="1" spans="1:15">
      <c r="A50" s="19">
        <f>MAX(A$2:A49)+1</f>
        <v>38</v>
      </c>
      <c r="B50" s="20" t="s">
        <v>600</v>
      </c>
      <c r="C50" s="21" t="s">
        <v>68</v>
      </c>
      <c r="D50" s="21" t="s">
        <v>26</v>
      </c>
      <c r="E50" s="21" t="s">
        <v>254</v>
      </c>
      <c r="F50" s="22">
        <v>100</v>
      </c>
      <c r="G50" s="22"/>
      <c r="H50" s="22">
        <v>100</v>
      </c>
      <c r="I50" s="20" t="s">
        <v>261</v>
      </c>
      <c r="J50" s="20" t="s">
        <v>601</v>
      </c>
      <c r="K50" s="19" t="s">
        <v>541</v>
      </c>
      <c r="L50" s="20" t="s">
        <v>263</v>
      </c>
      <c r="M50" s="20" t="s">
        <v>264</v>
      </c>
      <c r="N50" s="21" t="s">
        <v>232</v>
      </c>
      <c r="O50" s="23"/>
    </row>
    <row r="51" s="1" customFormat="1" ht="45" customHeight="1" spans="1:15">
      <c r="A51" s="19">
        <f>MAX(A$2:A50)+1</f>
        <v>39</v>
      </c>
      <c r="B51" s="20" t="s">
        <v>602</v>
      </c>
      <c r="C51" s="21" t="s">
        <v>68</v>
      </c>
      <c r="D51" s="25" t="s">
        <v>26</v>
      </c>
      <c r="E51" s="21" t="s">
        <v>254</v>
      </c>
      <c r="F51" s="22">
        <v>300</v>
      </c>
      <c r="G51" s="22">
        <v>300</v>
      </c>
      <c r="H51" s="22"/>
      <c r="I51" s="20" t="s">
        <v>603</v>
      </c>
      <c r="J51" s="20" t="s">
        <v>604</v>
      </c>
      <c r="K51" s="19" t="s">
        <v>589</v>
      </c>
      <c r="L51" s="20" t="s">
        <v>268</v>
      </c>
      <c r="M51" s="20" t="s">
        <v>269</v>
      </c>
      <c r="N51" s="21" t="s">
        <v>232</v>
      </c>
      <c r="O51" s="23"/>
    </row>
    <row r="52" s="1" customFormat="1" ht="44" customHeight="1" spans="1:15">
      <c r="A52" s="19">
        <f>MAX(A$2:A51)+1</f>
        <v>40</v>
      </c>
      <c r="B52" s="20" t="s">
        <v>270</v>
      </c>
      <c r="C52" s="21" t="s">
        <v>68</v>
      </c>
      <c r="D52" s="21" t="s">
        <v>26</v>
      </c>
      <c r="E52" s="21" t="s">
        <v>254</v>
      </c>
      <c r="F52" s="22">
        <v>50</v>
      </c>
      <c r="G52" s="22"/>
      <c r="H52" s="22">
        <v>50</v>
      </c>
      <c r="I52" s="20" t="s">
        <v>605</v>
      </c>
      <c r="J52" s="20" t="s">
        <v>272</v>
      </c>
      <c r="K52" s="19" t="s">
        <v>538</v>
      </c>
      <c r="L52" s="20" t="s">
        <v>273</v>
      </c>
      <c r="M52" s="20" t="s">
        <v>274</v>
      </c>
      <c r="N52" s="21" t="s">
        <v>25</v>
      </c>
      <c r="O52" s="23"/>
    </row>
    <row r="53" s="1" customFormat="1" ht="50" customHeight="1" spans="1:15">
      <c r="A53" s="19">
        <f>MAX(A$2:A52)+1</f>
        <v>41</v>
      </c>
      <c r="B53" s="20" t="s">
        <v>275</v>
      </c>
      <c r="C53" s="21" t="s">
        <v>276</v>
      </c>
      <c r="D53" s="21" t="s">
        <v>26</v>
      </c>
      <c r="E53" s="21" t="s">
        <v>277</v>
      </c>
      <c r="F53" s="22">
        <v>200</v>
      </c>
      <c r="G53" s="23">
        <v>200</v>
      </c>
      <c r="H53" s="23"/>
      <c r="I53" s="20" t="s">
        <v>606</v>
      </c>
      <c r="J53" s="20" t="s">
        <v>279</v>
      </c>
      <c r="K53" s="22" t="s">
        <v>538</v>
      </c>
      <c r="L53" s="20" t="s">
        <v>280</v>
      </c>
      <c r="M53" s="20" t="s">
        <v>281</v>
      </c>
      <c r="N53" s="29" t="s">
        <v>218</v>
      </c>
      <c r="O53" s="19"/>
    </row>
    <row r="54" s="1" customFormat="1" ht="53" customHeight="1" spans="1:15">
      <c r="A54" s="19">
        <f>MAX(A$2:A53)+1</f>
        <v>42</v>
      </c>
      <c r="B54" s="20" t="s">
        <v>282</v>
      </c>
      <c r="C54" s="21" t="s">
        <v>276</v>
      </c>
      <c r="D54" s="21" t="s">
        <v>26</v>
      </c>
      <c r="E54" s="21" t="s">
        <v>283</v>
      </c>
      <c r="F54" s="22">
        <v>80</v>
      </c>
      <c r="G54" s="23">
        <v>80</v>
      </c>
      <c r="H54" s="23"/>
      <c r="I54" s="20" t="s">
        <v>284</v>
      </c>
      <c r="J54" s="20" t="s">
        <v>285</v>
      </c>
      <c r="K54" s="22" t="s">
        <v>541</v>
      </c>
      <c r="L54" s="20" t="s">
        <v>286</v>
      </c>
      <c r="M54" s="20" t="s">
        <v>287</v>
      </c>
      <c r="N54" s="29" t="s">
        <v>232</v>
      </c>
      <c r="O54" s="19"/>
    </row>
    <row r="55" s="1" customFormat="1" ht="44" customHeight="1" spans="1:15">
      <c r="A55" s="19">
        <f>MAX(A$2:A54)+1</f>
        <v>43</v>
      </c>
      <c r="B55" s="20" t="s">
        <v>288</v>
      </c>
      <c r="C55" s="21" t="s">
        <v>276</v>
      </c>
      <c r="D55" s="21" t="s">
        <v>26</v>
      </c>
      <c r="E55" s="21" t="s">
        <v>289</v>
      </c>
      <c r="F55" s="22">
        <v>200</v>
      </c>
      <c r="G55" s="23">
        <v>200</v>
      </c>
      <c r="H55" s="23"/>
      <c r="I55" s="20" t="s">
        <v>290</v>
      </c>
      <c r="J55" s="20" t="s">
        <v>291</v>
      </c>
      <c r="K55" s="19" t="s">
        <v>538</v>
      </c>
      <c r="L55" s="20" t="s">
        <v>292</v>
      </c>
      <c r="M55" s="20" t="s">
        <v>281</v>
      </c>
      <c r="N55" s="21" t="s">
        <v>218</v>
      </c>
      <c r="O55" s="19"/>
    </row>
    <row r="56" s="1" customFormat="1" ht="48" customHeight="1" spans="1:15">
      <c r="A56" s="19">
        <f>MAX(A$2:A55)+1</f>
        <v>44</v>
      </c>
      <c r="B56" s="20" t="s">
        <v>293</v>
      </c>
      <c r="C56" s="21" t="s">
        <v>294</v>
      </c>
      <c r="D56" s="21" t="s">
        <v>26</v>
      </c>
      <c r="E56" s="21" t="s">
        <v>295</v>
      </c>
      <c r="F56" s="22">
        <v>150</v>
      </c>
      <c r="G56" s="23">
        <v>150</v>
      </c>
      <c r="H56" s="23"/>
      <c r="I56" s="20" t="s">
        <v>607</v>
      </c>
      <c r="J56" s="20" t="s">
        <v>256</v>
      </c>
      <c r="K56" s="19" t="s">
        <v>541</v>
      </c>
      <c r="L56" s="20" t="s">
        <v>298</v>
      </c>
      <c r="M56" s="20" t="s">
        <v>299</v>
      </c>
      <c r="N56" s="21" t="s">
        <v>25</v>
      </c>
      <c r="O56" s="23"/>
    </row>
    <row r="57" s="1" customFormat="1" ht="46" customHeight="1" spans="1:15">
      <c r="A57" s="19">
        <f>MAX(A$2:A56)+1</f>
        <v>45</v>
      </c>
      <c r="B57" s="20" t="s">
        <v>608</v>
      </c>
      <c r="C57" s="21" t="s">
        <v>294</v>
      </c>
      <c r="D57" s="25" t="s">
        <v>26</v>
      </c>
      <c r="E57" s="21" t="s">
        <v>295</v>
      </c>
      <c r="F57" s="22">
        <v>150</v>
      </c>
      <c r="G57" s="22">
        <v>150</v>
      </c>
      <c r="H57" s="22"/>
      <c r="I57" s="20" t="s">
        <v>301</v>
      </c>
      <c r="J57" s="20" t="s">
        <v>609</v>
      </c>
      <c r="K57" s="19" t="s">
        <v>538</v>
      </c>
      <c r="L57" s="20" t="s">
        <v>610</v>
      </c>
      <c r="M57" s="20" t="s">
        <v>304</v>
      </c>
      <c r="N57" s="21" t="s">
        <v>232</v>
      </c>
      <c r="O57" s="19"/>
    </row>
    <row r="58" s="1" customFormat="1" ht="50" customHeight="1" spans="1:15">
      <c r="A58" s="19">
        <f>MAX(A$2:A57)+1</f>
        <v>46</v>
      </c>
      <c r="B58" s="20" t="s">
        <v>305</v>
      </c>
      <c r="C58" s="21" t="s">
        <v>294</v>
      </c>
      <c r="D58" s="21" t="s">
        <v>69</v>
      </c>
      <c r="E58" s="21" t="s">
        <v>295</v>
      </c>
      <c r="F58" s="22">
        <v>400</v>
      </c>
      <c r="G58" s="22">
        <v>400</v>
      </c>
      <c r="H58" s="22"/>
      <c r="I58" s="20" t="s">
        <v>611</v>
      </c>
      <c r="J58" s="20" t="s">
        <v>285</v>
      </c>
      <c r="K58" s="19" t="s">
        <v>541</v>
      </c>
      <c r="L58" s="20" t="s">
        <v>612</v>
      </c>
      <c r="M58" s="20" t="s">
        <v>613</v>
      </c>
      <c r="N58" s="21" t="s">
        <v>218</v>
      </c>
      <c r="O58" s="19"/>
    </row>
    <row r="59" s="1" customFormat="1" ht="46" customHeight="1" spans="1:15">
      <c r="A59" s="19">
        <f>MAX(A$2:A58)+1</f>
        <v>47</v>
      </c>
      <c r="B59" s="20" t="s">
        <v>614</v>
      </c>
      <c r="C59" s="21" t="s">
        <v>308</v>
      </c>
      <c r="D59" s="25" t="s">
        <v>26</v>
      </c>
      <c r="E59" s="21" t="s">
        <v>309</v>
      </c>
      <c r="F59" s="22">
        <v>25</v>
      </c>
      <c r="G59" s="22">
        <v>25</v>
      </c>
      <c r="H59" s="22"/>
      <c r="I59" s="20" t="s">
        <v>615</v>
      </c>
      <c r="J59" s="20" t="s">
        <v>311</v>
      </c>
      <c r="K59" s="19" t="s">
        <v>589</v>
      </c>
      <c r="L59" s="20" t="s">
        <v>312</v>
      </c>
      <c r="M59" s="20" t="s">
        <v>313</v>
      </c>
      <c r="N59" s="21" t="s">
        <v>232</v>
      </c>
      <c r="O59" s="19"/>
    </row>
    <row r="60" s="1" customFormat="1" ht="44" customHeight="1" spans="1:15">
      <c r="A60" s="19">
        <f>MAX(A$2:A59)+1</f>
        <v>48</v>
      </c>
      <c r="B60" s="20" t="s">
        <v>616</v>
      </c>
      <c r="C60" s="21" t="s">
        <v>308</v>
      </c>
      <c r="D60" s="25" t="s">
        <v>26</v>
      </c>
      <c r="E60" s="21" t="s">
        <v>309</v>
      </c>
      <c r="F60" s="22">
        <v>90</v>
      </c>
      <c r="G60" s="22">
        <v>90</v>
      </c>
      <c r="H60" s="22"/>
      <c r="I60" s="20" t="s">
        <v>315</v>
      </c>
      <c r="J60" s="20" t="s">
        <v>316</v>
      </c>
      <c r="K60" s="19" t="s">
        <v>589</v>
      </c>
      <c r="L60" s="20" t="s">
        <v>230</v>
      </c>
      <c r="M60" s="20" t="s">
        <v>317</v>
      </c>
      <c r="N60" s="21" t="s">
        <v>210</v>
      </c>
      <c r="O60" s="19"/>
    </row>
    <row r="61" s="1" customFormat="1" ht="34.5" customHeight="1" spans="1:15">
      <c r="A61" s="19">
        <f>MAX(A$2:A60)+1</f>
        <v>49</v>
      </c>
      <c r="B61" s="20" t="s">
        <v>318</v>
      </c>
      <c r="C61" s="21" t="s">
        <v>44</v>
      </c>
      <c r="D61" s="21" t="s">
        <v>69</v>
      </c>
      <c r="E61" s="21" t="s">
        <v>319</v>
      </c>
      <c r="F61" s="22">
        <v>95.7712</v>
      </c>
      <c r="G61" s="22"/>
      <c r="H61" s="22">
        <v>95.7712</v>
      </c>
      <c r="I61" s="20" t="s">
        <v>617</v>
      </c>
      <c r="J61" s="20" t="s">
        <v>618</v>
      </c>
      <c r="K61" s="19" t="s">
        <v>541</v>
      </c>
      <c r="L61" s="20" t="s">
        <v>619</v>
      </c>
      <c r="M61" s="20" t="s">
        <v>620</v>
      </c>
      <c r="N61" s="21" t="s">
        <v>25</v>
      </c>
      <c r="O61" s="19"/>
    </row>
    <row r="62" s="1" customFormat="1" ht="34.5" customHeight="1" spans="1:15">
      <c r="A62" s="16" t="s">
        <v>321</v>
      </c>
      <c r="B62" s="17" t="s">
        <v>322</v>
      </c>
      <c r="C62" s="18"/>
      <c r="D62" s="18"/>
      <c r="E62" s="18"/>
      <c r="F62" s="15">
        <f t="shared" ref="F62:H62" si="10">SUM(F63:F75)</f>
        <v>1740</v>
      </c>
      <c r="G62" s="15">
        <f t="shared" si="10"/>
        <v>800</v>
      </c>
      <c r="H62" s="15">
        <f t="shared" si="10"/>
        <v>940</v>
      </c>
      <c r="I62" s="27"/>
      <c r="J62" s="27"/>
      <c r="K62" s="18"/>
      <c r="L62" s="27"/>
      <c r="M62" s="27"/>
      <c r="N62" s="18"/>
      <c r="O62" s="23"/>
    </row>
    <row r="63" s="1" customFormat="1" ht="49" customHeight="1" spans="1:15">
      <c r="A63" s="19">
        <f>MAX(A$2:A62)+1</f>
        <v>50</v>
      </c>
      <c r="B63" s="20" t="s">
        <v>621</v>
      </c>
      <c r="C63" s="21" t="s">
        <v>79</v>
      </c>
      <c r="D63" s="25" t="s">
        <v>26</v>
      </c>
      <c r="E63" s="21" t="s">
        <v>106</v>
      </c>
      <c r="F63" s="22">
        <v>290</v>
      </c>
      <c r="G63" s="22">
        <v>290</v>
      </c>
      <c r="H63" s="22"/>
      <c r="I63" s="20" t="s">
        <v>324</v>
      </c>
      <c r="J63" s="20" t="s">
        <v>325</v>
      </c>
      <c r="K63" s="19" t="s">
        <v>541</v>
      </c>
      <c r="L63" s="20" t="s">
        <v>326</v>
      </c>
      <c r="M63" s="20" t="s">
        <v>327</v>
      </c>
      <c r="N63" s="21" t="s">
        <v>232</v>
      </c>
      <c r="O63" s="30" t="s">
        <v>76</v>
      </c>
    </row>
    <row r="64" s="1" customFormat="1" ht="42" customHeight="1" spans="1:15">
      <c r="A64" s="19">
        <f>MAX(A$2:A63)+1</f>
        <v>51</v>
      </c>
      <c r="B64" s="20" t="s">
        <v>622</v>
      </c>
      <c r="C64" s="21" t="s">
        <v>79</v>
      </c>
      <c r="D64" s="21" t="s">
        <v>26</v>
      </c>
      <c r="E64" s="21" t="s">
        <v>329</v>
      </c>
      <c r="F64" s="22">
        <v>180</v>
      </c>
      <c r="G64" s="23"/>
      <c r="H64" s="23">
        <v>180</v>
      </c>
      <c r="I64" s="20" t="s">
        <v>330</v>
      </c>
      <c r="J64" s="20" t="s">
        <v>82</v>
      </c>
      <c r="K64" s="19" t="s">
        <v>541</v>
      </c>
      <c r="L64" s="20" t="s">
        <v>331</v>
      </c>
      <c r="M64" s="20" t="s">
        <v>332</v>
      </c>
      <c r="N64" s="21" t="s">
        <v>623</v>
      </c>
      <c r="O64" s="31"/>
    </row>
    <row r="65" s="1" customFormat="1" ht="49" customHeight="1" spans="1:15">
      <c r="A65" s="19">
        <f>MAX(A$2:A64)+1</f>
        <v>52</v>
      </c>
      <c r="B65" s="20" t="s">
        <v>624</v>
      </c>
      <c r="C65" s="21" t="s">
        <v>79</v>
      </c>
      <c r="D65" s="21" t="s">
        <v>26</v>
      </c>
      <c r="E65" s="21" t="s">
        <v>80</v>
      </c>
      <c r="F65" s="22">
        <v>200</v>
      </c>
      <c r="G65" s="23">
        <v>200</v>
      </c>
      <c r="H65" s="23"/>
      <c r="I65" s="20" t="s">
        <v>335</v>
      </c>
      <c r="J65" s="20" t="s">
        <v>325</v>
      </c>
      <c r="K65" s="19" t="s">
        <v>541</v>
      </c>
      <c r="L65" s="20" t="s">
        <v>336</v>
      </c>
      <c r="M65" s="20" t="s">
        <v>337</v>
      </c>
      <c r="N65" s="21" t="s">
        <v>232</v>
      </c>
      <c r="O65" s="30" t="s">
        <v>76</v>
      </c>
    </row>
    <row r="66" s="1" customFormat="1" ht="45" customHeight="1" spans="1:15">
      <c r="A66" s="19">
        <f>MAX(A$2:A65)+1</f>
        <v>53</v>
      </c>
      <c r="B66" s="20" t="s">
        <v>625</v>
      </c>
      <c r="C66" s="21" t="s">
        <v>339</v>
      </c>
      <c r="D66" s="21" t="s">
        <v>26</v>
      </c>
      <c r="E66" s="21" t="s">
        <v>340</v>
      </c>
      <c r="F66" s="22">
        <v>80</v>
      </c>
      <c r="G66" s="23"/>
      <c r="H66" s="23">
        <v>80</v>
      </c>
      <c r="I66" s="20" t="s">
        <v>341</v>
      </c>
      <c r="J66" s="20" t="s">
        <v>256</v>
      </c>
      <c r="K66" s="22" t="s">
        <v>541</v>
      </c>
      <c r="L66" s="20" t="s">
        <v>342</v>
      </c>
      <c r="M66" s="20" t="s">
        <v>382</v>
      </c>
      <c r="N66" s="29" t="s">
        <v>232</v>
      </c>
      <c r="O66" s="19"/>
    </row>
    <row r="67" s="1" customFormat="1" ht="45" customHeight="1" spans="1:15">
      <c r="A67" s="19">
        <f>MAX(A$2:A66)+1</f>
        <v>54</v>
      </c>
      <c r="B67" s="20" t="s">
        <v>626</v>
      </c>
      <c r="C67" s="21" t="s">
        <v>345</v>
      </c>
      <c r="D67" s="21" t="s">
        <v>26</v>
      </c>
      <c r="E67" s="21" t="s">
        <v>346</v>
      </c>
      <c r="F67" s="22">
        <v>60</v>
      </c>
      <c r="G67" s="23"/>
      <c r="H67" s="23">
        <v>60</v>
      </c>
      <c r="I67" s="20" t="s">
        <v>627</v>
      </c>
      <c r="J67" s="20" t="s">
        <v>628</v>
      </c>
      <c r="K67" s="22" t="s">
        <v>541</v>
      </c>
      <c r="L67" s="20" t="s">
        <v>349</v>
      </c>
      <c r="M67" s="20" t="s">
        <v>350</v>
      </c>
      <c r="N67" s="29" t="s">
        <v>232</v>
      </c>
      <c r="O67" s="31"/>
    </row>
    <row r="68" s="1" customFormat="1" ht="45" customHeight="1" spans="1:15">
      <c r="A68" s="19">
        <f>MAX(A$2:A67)+1</f>
        <v>55</v>
      </c>
      <c r="B68" s="20" t="s">
        <v>629</v>
      </c>
      <c r="C68" s="21" t="s">
        <v>168</v>
      </c>
      <c r="D68" s="21" t="s">
        <v>26</v>
      </c>
      <c r="E68" s="21" t="s">
        <v>352</v>
      </c>
      <c r="F68" s="22">
        <v>60</v>
      </c>
      <c r="G68" s="23"/>
      <c r="H68" s="23">
        <v>60</v>
      </c>
      <c r="I68" s="20" t="s">
        <v>630</v>
      </c>
      <c r="J68" s="20" t="s">
        <v>631</v>
      </c>
      <c r="K68" s="22" t="s">
        <v>541</v>
      </c>
      <c r="L68" s="20" t="s">
        <v>355</v>
      </c>
      <c r="M68" s="20" t="s">
        <v>356</v>
      </c>
      <c r="N68" s="29" t="s">
        <v>232</v>
      </c>
      <c r="O68" s="31"/>
    </row>
    <row r="69" s="1" customFormat="1" ht="34.5" customHeight="1" spans="1:15">
      <c r="A69" s="19">
        <f>MAX(A$2:A68)+1</f>
        <v>56</v>
      </c>
      <c r="B69" s="20" t="s">
        <v>632</v>
      </c>
      <c r="C69" s="21" t="s">
        <v>212</v>
      </c>
      <c r="D69" s="21" t="s">
        <v>26</v>
      </c>
      <c r="E69" s="21" t="s">
        <v>358</v>
      </c>
      <c r="F69" s="22">
        <v>90</v>
      </c>
      <c r="G69" s="23"/>
      <c r="H69" s="23">
        <v>90</v>
      </c>
      <c r="I69" s="20" t="s">
        <v>359</v>
      </c>
      <c r="J69" s="20" t="s">
        <v>316</v>
      </c>
      <c r="K69" s="19" t="s">
        <v>541</v>
      </c>
      <c r="L69" s="20" t="s">
        <v>360</v>
      </c>
      <c r="M69" s="20" t="s">
        <v>217</v>
      </c>
      <c r="N69" s="21" t="s">
        <v>210</v>
      </c>
      <c r="O69" s="31"/>
    </row>
    <row r="70" s="1" customFormat="1" ht="34.5" customHeight="1" spans="1:15">
      <c r="A70" s="19">
        <f>MAX(A$2:A69)+1</f>
        <v>57</v>
      </c>
      <c r="B70" s="20" t="s">
        <v>633</v>
      </c>
      <c r="C70" s="21" t="s">
        <v>122</v>
      </c>
      <c r="D70" s="21" t="s">
        <v>26</v>
      </c>
      <c r="E70" s="21" t="s">
        <v>362</v>
      </c>
      <c r="F70" s="22">
        <v>210</v>
      </c>
      <c r="G70" s="23"/>
      <c r="H70" s="23">
        <v>210</v>
      </c>
      <c r="I70" s="20" t="s">
        <v>363</v>
      </c>
      <c r="J70" s="20" t="s">
        <v>316</v>
      </c>
      <c r="K70" s="19" t="s">
        <v>541</v>
      </c>
      <c r="L70" s="20" t="s">
        <v>365</v>
      </c>
      <c r="M70" s="20" t="s">
        <v>366</v>
      </c>
      <c r="N70" s="21" t="s">
        <v>210</v>
      </c>
      <c r="O70" s="31"/>
    </row>
    <row r="71" s="1" customFormat="1" ht="45" customHeight="1" spans="1:15">
      <c r="A71" s="19">
        <f>MAX(A$2:A70)+1</f>
        <v>58</v>
      </c>
      <c r="B71" s="20" t="s">
        <v>634</v>
      </c>
      <c r="C71" s="21" t="s">
        <v>276</v>
      </c>
      <c r="D71" s="21" t="s">
        <v>26</v>
      </c>
      <c r="E71" s="21" t="s">
        <v>283</v>
      </c>
      <c r="F71" s="22">
        <v>170</v>
      </c>
      <c r="G71" s="23"/>
      <c r="H71" s="23">
        <v>170</v>
      </c>
      <c r="I71" s="20" t="s">
        <v>368</v>
      </c>
      <c r="J71" s="20" t="s">
        <v>369</v>
      </c>
      <c r="K71" s="19" t="s">
        <v>541</v>
      </c>
      <c r="L71" s="20" t="s">
        <v>370</v>
      </c>
      <c r="M71" s="20" t="s">
        <v>281</v>
      </c>
      <c r="N71" s="21" t="s">
        <v>218</v>
      </c>
      <c r="O71" s="31"/>
    </row>
    <row r="72" s="1" customFormat="1" ht="46" customHeight="1" spans="1:15">
      <c r="A72" s="19">
        <f>MAX(A$2:A71)+1</f>
        <v>59</v>
      </c>
      <c r="B72" s="20" t="s">
        <v>635</v>
      </c>
      <c r="C72" s="21" t="s">
        <v>372</v>
      </c>
      <c r="D72" s="21" t="s">
        <v>26</v>
      </c>
      <c r="E72" s="21" t="s">
        <v>373</v>
      </c>
      <c r="F72" s="22">
        <v>90</v>
      </c>
      <c r="G72" s="23"/>
      <c r="H72" s="23">
        <v>90</v>
      </c>
      <c r="I72" s="20" t="s">
        <v>374</v>
      </c>
      <c r="J72" s="20" t="s">
        <v>375</v>
      </c>
      <c r="K72" s="19" t="s">
        <v>541</v>
      </c>
      <c r="L72" s="20" t="s">
        <v>292</v>
      </c>
      <c r="M72" s="20" t="s">
        <v>217</v>
      </c>
      <c r="N72" s="21" t="s">
        <v>218</v>
      </c>
      <c r="O72" s="31"/>
    </row>
    <row r="73" s="1" customFormat="1" ht="49" customHeight="1" spans="1:15">
      <c r="A73" s="19">
        <f>MAX(A$2:A72)+1</f>
        <v>60</v>
      </c>
      <c r="B73" s="20" t="s">
        <v>636</v>
      </c>
      <c r="C73" s="21" t="s">
        <v>212</v>
      </c>
      <c r="D73" s="21" t="s">
        <v>26</v>
      </c>
      <c r="E73" s="21" t="s">
        <v>378</v>
      </c>
      <c r="F73" s="22">
        <v>40</v>
      </c>
      <c r="G73" s="22">
        <v>40</v>
      </c>
      <c r="H73" s="22"/>
      <c r="I73" s="20" t="s">
        <v>379</v>
      </c>
      <c r="J73" s="20" t="s">
        <v>380</v>
      </c>
      <c r="K73" s="19" t="s">
        <v>541</v>
      </c>
      <c r="L73" s="20" t="s">
        <v>381</v>
      </c>
      <c r="M73" s="20" t="s">
        <v>382</v>
      </c>
      <c r="N73" s="21" t="s">
        <v>232</v>
      </c>
      <c r="O73" s="21" t="s">
        <v>76</v>
      </c>
    </row>
    <row r="74" s="1" customFormat="1" ht="48" customHeight="1" spans="1:15">
      <c r="A74" s="19">
        <f>MAX(A$2:A73)+1</f>
        <v>61</v>
      </c>
      <c r="B74" s="20" t="s">
        <v>637</v>
      </c>
      <c r="C74" s="21" t="s">
        <v>150</v>
      </c>
      <c r="D74" s="21" t="s">
        <v>26</v>
      </c>
      <c r="E74" s="21" t="s">
        <v>384</v>
      </c>
      <c r="F74" s="22">
        <v>170</v>
      </c>
      <c r="G74" s="22">
        <v>170</v>
      </c>
      <c r="H74" s="22"/>
      <c r="I74" s="20" t="s">
        <v>363</v>
      </c>
      <c r="J74" s="20" t="s">
        <v>316</v>
      </c>
      <c r="K74" s="19" t="s">
        <v>541</v>
      </c>
      <c r="L74" s="20" t="s">
        <v>385</v>
      </c>
      <c r="M74" s="20" t="s">
        <v>366</v>
      </c>
      <c r="N74" s="21" t="s">
        <v>210</v>
      </c>
      <c r="O74" s="32"/>
    </row>
    <row r="75" s="1" customFormat="1" ht="34.5" customHeight="1" spans="1:15">
      <c r="A75" s="19">
        <f>MAX(A$2:A74)+1</f>
        <v>62</v>
      </c>
      <c r="B75" s="20" t="s">
        <v>638</v>
      </c>
      <c r="C75" s="21" t="s">
        <v>387</v>
      </c>
      <c r="D75" s="21" t="s">
        <v>26</v>
      </c>
      <c r="E75" s="21" t="s">
        <v>388</v>
      </c>
      <c r="F75" s="22">
        <v>100</v>
      </c>
      <c r="G75" s="22">
        <v>100</v>
      </c>
      <c r="H75" s="22"/>
      <c r="I75" s="20" t="s">
        <v>363</v>
      </c>
      <c r="J75" s="20" t="s">
        <v>316</v>
      </c>
      <c r="K75" s="19" t="s">
        <v>541</v>
      </c>
      <c r="L75" s="20" t="s">
        <v>389</v>
      </c>
      <c r="M75" s="20" t="s">
        <v>366</v>
      </c>
      <c r="N75" s="21" t="s">
        <v>210</v>
      </c>
      <c r="O75" s="32"/>
    </row>
    <row r="76" s="1" customFormat="1" ht="34.5" customHeight="1" spans="1:15">
      <c r="A76" s="16" t="s">
        <v>390</v>
      </c>
      <c r="B76" s="17" t="s">
        <v>391</v>
      </c>
      <c r="C76" s="19"/>
      <c r="D76" s="19"/>
      <c r="E76" s="19"/>
      <c r="F76" s="15">
        <f t="shared" ref="F76:H76" si="11">F77+F79</f>
        <v>3950</v>
      </c>
      <c r="G76" s="15">
        <f t="shared" si="11"/>
        <v>2392</v>
      </c>
      <c r="H76" s="15">
        <f t="shared" si="11"/>
        <v>1558</v>
      </c>
      <c r="I76" s="24"/>
      <c r="J76" s="24"/>
      <c r="K76" s="19"/>
      <c r="L76" s="24"/>
      <c r="M76" s="24"/>
      <c r="N76" s="19"/>
      <c r="O76" s="28"/>
    </row>
    <row r="77" s="1" customFormat="1" ht="34.5" customHeight="1" spans="1:15">
      <c r="A77" s="16" t="s">
        <v>21</v>
      </c>
      <c r="B77" s="17" t="s">
        <v>392</v>
      </c>
      <c r="C77" s="18"/>
      <c r="D77" s="18"/>
      <c r="E77" s="18"/>
      <c r="F77" s="15">
        <f t="shared" ref="F77:H77" si="12">SUM(F78)</f>
        <v>1200</v>
      </c>
      <c r="G77" s="15">
        <f t="shared" si="12"/>
        <v>600</v>
      </c>
      <c r="H77" s="15">
        <f t="shared" si="12"/>
        <v>600</v>
      </c>
      <c r="I77" s="27"/>
      <c r="J77" s="27"/>
      <c r="K77" s="18"/>
      <c r="L77" s="27"/>
      <c r="M77" s="27"/>
      <c r="N77" s="18"/>
      <c r="O77" s="23"/>
    </row>
    <row r="78" s="1" customFormat="1" ht="49" customHeight="1" spans="1:15">
      <c r="A78" s="19">
        <f>MAX(A$2:A77)+1</f>
        <v>63</v>
      </c>
      <c r="B78" s="20" t="s">
        <v>393</v>
      </c>
      <c r="C78" s="21" t="s">
        <v>25</v>
      </c>
      <c r="D78" s="21" t="s">
        <v>26</v>
      </c>
      <c r="E78" s="21" t="s">
        <v>62</v>
      </c>
      <c r="F78" s="22">
        <f t="shared" ref="F78:F81" si="13">G78+H78</f>
        <v>1200</v>
      </c>
      <c r="G78" s="23">
        <v>600</v>
      </c>
      <c r="H78" s="23">
        <v>600</v>
      </c>
      <c r="I78" s="20" t="s">
        <v>394</v>
      </c>
      <c r="J78" s="20" t="s">
        <v>395</v>
      </c>
      <c r="K78" s="19" t="s">
        <v>550</v>
      </c>
      <c r="L78" s="20" t="s">
        <v>396</v>
      </c>
      <c r="M78" s="20" t="s">
        <v>397</v>
      </c>
      <c r="N78" s="21" t="s">
        <v>25</v>
      </c>
      <c r="O78" s="23"/>
    </row>
    <row r="79" s="1" customFormat="1" ht="34.5" customHeight="1" spans="1:15">
      <c r="A79" s="16" t="s">
        <v>118</v>
      </c>
      <c r="B79" s="17" t="s">
        <v>398</v>
      </c>
      <c r="C79" s="18"/>
      <c r="D79" s="18"/>
      <c r="E79" s="18"/>
      <c r="F79" s="15">
        <f t="shared" ref="F79:H79" si="14">SUM(F80:F81)</f>
        <v>2750</v>
      </c>
      <c r="G79" s="15">
        <f t="shared" si="14"/>
        <v>1792</v>
      </c>
      <c r="H79" s="15">
        <f t="shared" si="14"/>
        <v>958</v>
      </c>
      <c r="I79" s="27"/>
      <c r="J79" s="27"/>
      <c r="K79" s="18"/>
      <c r="L79" s="27"/>
      <c r="M79" s="27"/>
      <c r="N79" s="18"/>
      <c r="O79" s="23"/>
    </row>
    <row r="80" s="1" customFormat="1" ht="48" customHeight="1" spans="1:15">
      <c r="A80" s="19">
        <f>MAX(A$2:A79)+1</f>
        <v>64</v>
      </c>
      <c r="B80" s="20" t="s">
        <v>399</v>
      </c>
      <c r="C80" s="21" t="s">
        <v>400</v>
      </c>
      <c r="D80" s="21" t="s">
        <v>26</v>
      </c>
      <c r="E80" s="21" t="s">
        <v>62</v>
      </c>
      <c r="F80" s="22">
        <f t="shared" si="13"/>
        <v>2200</v>
      </c>
      <c r="G80" s="23">
        <v>1432</v>
      </c>
      <c r="H80" s="23">
        <v>768</v>
      </c>
      <c r="I80" s="20" t="s">
        <v>401</v>
      </c>
      <c r="J80" s="20" t="s">
        <v>402</v>
      </c>
      <c r="K80" s="24" t="s">
        <v>550</v>
      </c>
      <c r="L80" s="20" t="s">
        <v>403</v>
      </c>
      <c r="M80" s="20" t="s">
        <v>404</v>
      </c>
      <c r="N80" s="21" t="s">
        <v>400</v>
      </c>
      <c r="O80" s="23"/>
    </row>
    <row r="81" s="1" customFormat="1" ht="46" customHeight="1" spans="1:15">
      <c r="A81" s="19">
        <f>MAX(A$2:A80)+1</f>
        <v>65</v>
      </c>
      <c r="B81" s="20" t="s">
        <v>405</v>
      </c>
      <c r="C81" s="21" t="s">
        <v>400</v>
      </c>
      <c r="D81" s="21" t="s">
        <v>26</v>
      </c>
      <c r="E81" s="21" t="s">
        <v>62</v>
      </c>
      <c r="F81" s="22">
        <f t="shared" si="13"/>
        <v>550</v>
      </c>
      <c r="G81" s="23">
        <v>360</v>
      </c>
      <c r="H81" s="23">
        <v>190</v>
      </c>
      <c r="I81" s="20" t="s">
        <v>406</v>
      </c>
      <c r="J81" s="20" t="s">
        <v>407</v>
      </c>
      <c r="K81" s="24" t="s">
        <v>550</v>
      </c>
      <c r="L81" s="20" t="s">
        <v>408</v>
      </c>
      <c r="M81" s="20" t="s">
        <v>409</v>
      </c>
      <c r="N81" s="21" t="s">
        <v>400</v>
      </c>
      <c r="O81" s="23"/>
    </row>
    <row r="82" s="1" customFormat="1" ht="34.5" customHeight="1" spans="1:15">
      <c r="A82" s="16" t="s">
        <v>410</v>
      </c>
      <c r="B82" s="17" t="s">
        <v>411</v>
      </c>
      <c r="C82" s="19"/>
      <c r="D82" s="19"/>
      <c r="E82" s="19"/>
      <c r="F82" s="15">
        <f t="shared" ref="F82:H82" si="15">F83+F87+F89+F91+F108</f>
        <v>4825.5238</v>
      </c>
      <c r="G82" s="15">
        <f t="shared" si="15"/>
        <v>3534.3</v>
      </c>
      <c r="H82" s="15">
        <f t="shared" si="15"/>
        <v>1291.2238</v>
      </c>
      <c r="I82" s="24"/>
      <c r="J82" s="24"/>
      <c r="K82" s="19"/>
      <c r="L82" s="24"/>
      <c r="M82" s="24"/>
      <c r="N82" s="19"/>
      <c r="O82" s="28"/>
    </row>
    <row r="83" s="1" customFormat="1" ht="34.5" customHeight="1" spans="1:15">
      <c r="A83" s="16" t="s">
        <v>21</v>
      </c>
      <c r="B83" s="17" t="s">
        <v>412</v>
      </c>
      <c r="C83" s="18"/>
      <c r="D83" s="18"/>
      <c r="E83" s="18"/>
      <c r="F83" s="15">
        <f t="shared" ref="F83:H83" si="16">SUM(F84:F86)</f>
        <v>689</v>
      </c>
      <c r="G83" s="15">
        <f t="shared" si="16"/>
        <v>355</v>
      </c>
      <c r="H83" s="15">
        <f t="shared" si="16"/>
        <v>334</v>
      </c>
      <c r="I83" s="27"/>
      <c r="J83" s="27"/>
      <c r="K83" s="18"/>
      <c r="L83" s="27"/>
      <c r="M83" s="27"/>
      <c r="N83" s="18"/>
      <c r="O83" s="23"/>
    </row>
    <row r="84" s="1" customFormat="1" ht="75" customHeight="1" spans="1:15">
      <c r="A84" s="19">
        <f>MAX(A$2:A83)+1</f>
        <v>66</v>
      </c>
      <c r="B84" s="20" t="s">
        <v>413</v>
      </c>
      <c r="C84" s="21" t="s">
        <v>339</v>
      </c>
      <c r="D84" s="21" t="s">
        <v>26</v>
      </c>
      <c r="E84" s="21" t="s">
        <v>414</v>
      </c>
      <c r="F84" s="22">
        <f t="shared" ref="F84:F86" si="17">G84+H84</f>
        <v>355</v>
      </c>
      <c r="G84" s="23">
        <v>355</v>
      </c>
      <c r="H84" s="23"/>
      <c r="I84" s="20" t="s">
        <v>639</v>
      </c>
      <c r="J84" s="20" t="s">
        <v>416</v>
      </c>
      <c r="K84" s="22" t="s">
        <v>538</v>
      </c>
      <c r="L84" s="20" t="s">
        <v>417</v>
      </c>
      <c r="M84" s="20" t="s">
        <v>418</v>
      </c>
      <c r="N84" s="29" t="s">
        <v>419</v>
      </c>
      <c r="O84" s="19"/>
    </row>
    <row r="85" s="1" customFormat="1" ht="81" customHeight="1" spans="1:15">
      <c r="A85" s="19">
        <f>MAX(A$2:A84)+1</f>
        <v>67</v>
      </c>
      <c r="B85" s="20" t="s">
        <v>420</v>
      </c>
      <c r="C85" s="21" t="s">
        <v>421</v>
      </c>
      <c r="D85" s="21" t="s">
        <v>26</v>
      </c>
      <c r="E85" s="21" t="s">
        <v>422</v>
      </c>
      <c r="F85" s="22">
        <f t="shared" si="17"/>
        <v>158</v>
      </c>
      <c r="G85" s="23"/>
      <c r="H85" s="23">
        <v>158</v>
      </c>
      <c r="I85" s="20" t="s">
        <v>640</v>
      </c>
      <c r="J85" s="20" t="s">
        <v>424</v>
      </c>
      <c r="K85" s="22" t="s">
        <v>550</v>
      </c>
      <c r="L85" s="20" t="s">
        <v>425</v>
      </c>
      <c r="M85" s="20" t="s">
        <v>418</v>
      </c>
      <c r="N85" s="29" t="s">
        <v>419</v>
      </c>
      <c r="O85" s="19"/>
    </row>
    <row r="86" s="1" customFormat="1" ht="72" customHeight="1" spans="1:15">
      <c r="A86" s="19">
        <f>MAX(A$2:A85)+1</f>
        <v>68</v>
      </c>
      <c r="B86" s="20" t="s">
        <v>426</v>
      </c>
      <c r="C86" s="21" t="s">
        <v>79</v>
      </c>
      <c r="D86" s="21" t="s">
        <v>26</v>
      </c>
      <c r="E86" s="21" t="s">
        <v>106</v>
      </c>
      <c r="F86" s="22">
        <f t="shared" si="17"/>
        <v>176</v>
      </c>
      <c r="G86" s="22"/>
      <c r="H86" s="22">
        <v>176</v>
      </c>
      <c r="I86" s="20" t="s">
        <v>641</v>
      </c>
      <c r="J86" s="20" t="s">
        <v>428</v>
      </c>
      <c r="K86" s="19" t="s">
        <v>550</v>
      </c>
      <c r="L86" s="20" t="s">
        <v>429</v>
      </c>
      <c r="M86" s="20" t="s">
        <v>418</v>
      </c>
      <c r="N86" s="21" t="s">
        <v>419</v>
      </c>
      <c r="O86" s="23"/>
    </row>
    <row r="87" s="1" customFormat="1" ht="34.5" customHeight="1" spans="1:15">
      <c r="A87" s="16" t="s">
        <v>118</v>
      </c>
      <c r="B87" s="17" t="s">
        <v>158</v>
      </c>
      <c r="C87" s="18"/>
      <c r="D87" s="18"/>
      <c r="E87" s="18"/>
      <c r="F87" s="15">
        <f t="shared" ref="F87:H87" si="18">SUM(F88:F88)</f>
        <v>131</v>
      </c>
      <c r="G87" s="15">
        <f t="shared" si="18"/>
        <v>0</v>
      </c>
      <c r="H87" s="15">
        <f t="shared" si="18"/>
        <v>131</v>
      </c>
      <c r="I87" s="27"/>
      <c r="J87" s="27"/>
      <c r="K87" s="18"/>
      <c r="L87" s="27"/>
      <c r="M87" s="27"/>
      <c r="N87" s="18"/>
      <c r="O87" s="23"/>
    </row>
    <row r="88" s="1" customFormat="1" ht="45" customHeight="1" spans="1:15">
      <c r="A88" s="19">
        <f>MAX(A$2:A87)+1</f>
        <v>69</v>
      </c>
      <c r="B88" s="20" t="s">
        <v>430</v>
      </c>
      <c r="C88" s="21" t="s">
        <v>136</v>
      </c>
      <c r="D88" s="21" t="s">
        <v>26</v>
      </c>
      <c r="E88" s="21" t="s">
        <v>431</v>
      </c>
      <c r="F88" s="22">
        <f>G88+H88</f>
        <v>131</v>
      </c>
      <c r="G88" s="23"/>
      <c r="H88" s="23">
        <v>131</v>
      </c>
      <c r="I88" s="20" t="s">
        <v>642</v>
      </c>
      <c r="J88" s="20" t="s">
        <v>433</v>
      </c>
      <c r="K88" s="22" t="s">
        <v>550</v>
      </c>
      <c r="L88" s="20" t="s">
        <v>434</v>
      </c>
      <c r="M88" s="20" t="s">
        <v>435</v>
      </c>
      <c r="N88" s="29" t="s">
        <v>136</v>
      </c>
      <c r="O88" s="19"/>
    </row>
    <row r="89" s="1" customFormat="1" ht="34.5" customHeight="1" spans="1:15">
      <c r="A89" s="16" t="s">
        <v>133</v>
      </c>
      <c r="B89" s="17" t="s">
        <v>436</v>
      </c>
      <c r="C89" s="18"/>
      <c r="D89" s="18"/>
      <c r="E89" s="18"/>
      <c r="F89" s="15">
        <f t="shared" ref="F89:H89" si="19">SUM(F90:F90)</f>
        <v>2000</v>
      </c>
      <c r="G89" s="15">
        <f t="shared" si="19"/>
        <v>2000</v>
      </c>
      <c r="H89" s="15">
        <f t="shared" si="19"/>
        <v>0</v>
      </c>
      <c r="I89" s="27"/>
      <c r="J89" s="27"/>
      <c r="K89" s="18"/>
      <c r="L89" s="27"/>
      <c r="M89" s="27"/>
      <c r="N89" s="18"/>
      <c r="O89" s="23"/>
    </row>
    <row r="90" s="1" customFormat="1" ht="44" customHeight="1" spans="1:15">
      <c r="A90" s="19">
        <f>MAX(A$2:A89)+1</f>
        <v>70</v>
      </c>
      <c r="B90" s="20" t="s">
        <v>437</v>
      </c>
      <c r="C90" s="21" t="s">
        <v>438</v>
      </c>
      <c r="D90" s="25" t="s">
        <v>26</v>
      </c>
      <c r="E90" s="21" t="s">
        <v>439</v>
      </c>
      <c r="F90" s="22">
        <f>G90+H90</f>
        <v>2000</v>
      </c>
      <c r="G90" s="22">
        <v>2000</v>
      </c>
      <c r="H90" s="22"/>
      <c r="I90" s="20" t="s">
        <v>643</v>
      </c>
      <c r="J90" s="20" t="s">
        <v>256</v>
      </c>
      <c r="K90" s="19" t="s">
        <v>550</v>
      </c>
      <c r="L90" s="20" t="s">
        <v>441</v>
      </c>
      <c r="M90" s="20" t="s">
        <v>442</v>
      </c>
      <c r="N90" s="21" t="s">
        <v>438</v>
      </c>
      <c r="O90" s="23"/>
    </row>
    <row r="91" s="1" customFormat="1" ht="34.5" customHeight="1" spans="1:15">
      <c r="A91" s="16" t="s">
        <v>165</v>
      </c>
      <c r="B91" s="17" t="s">
        <v>376</v>
      </c>
      <c r="C91" s="18"/>
      <c r="D91" s="18"/>
      <c r="E91" s="18"/>
      <c r="F91" s="15">
        <f t="shared" ref="F91:H91" si="20">SUM(F92:F107)</f>
        <v>1179.3</v>
      </c>
      <c r="G91" s="15">
        <f t="shared" si="20"/>
        <v>1179.3</v>
      </c>
      <c r="H91" s="15">
        <f t="shared" si="20"/>
        <v>0</v>
      </c>
      <c r="I91" s="27"/>
      <c r="J91" s="27"/>
      <c r="K91" s="18"/>
      <c r="L91" s="27"/>
      <c r="M91" s="27"/>
      <c r="N91" s="18"/>
      <c r="O91" s="23"/>
    </row>
    <row r="92" s="1" customFormat="1" ht="48" customHeight="1" spans="1:15">
      <c r="A92" s="19">
        <f>MAX(A$2:A91)+1</f>
        <v>71</v>
      </c>
      <c r="B92" s="20" t="s">
        <v>644</v>
      </c>
      <c r="C92" s="21" t="s">
        <v>212</v>
      </c>
      <c r="D92" s="21" t="s">
        <v>26</v>
      </c>
      <c r="E92" s="21" t="s">
        <v>645</v>
      </c>
      <c r="F92" s="22">
        <v>320</v>
      </c>
      <c r="G92" s="22">
        <v>320</v>
      </c>
      <c r="H92" s="22"/>
      <c r="I92" s="20" t="s">
        <v>646</v>
      </c>
      <c r="J92" s="20" t="s">
        <v>446</v>
      </c>
      <c r="K92" s="19" t="s">
        <v>541</v>
      </c>
      <c r="L92" s="20" t="s">
        <v>447</v>
      </c>
      <c r="M92" s="20" t="s">
        <v>382</v>
      </c>
      <c r="N92" s="21" t="s">
        <v>232</v>
      </c>
      <c r="O92" s="21" t="s">
        <v>76</v>
      </c>
    </row>
    <row r="93" s="1" customFormat="1" ht="34.5" customHeight="1" spans="1:15">
      <c r="A93" s="19">
        <f>MAX(A$2:A92)+1</f>
        <v>72</v>
      </c>
      <c r="B93" s="20" t="s">
        <v>632</v>
      </c>
      <c r="C93" s="21" t="s">
        <v>212</v>
      </c>
      <c r="D93" s="21" t="s">
        <v>26</v>
      </c>
      <c r="E93" s="21" t="s">
        <v>449</v>
      </c>
      <c r="F93" s="22">
        <v>50</v>
      </c>
      <c r="G93" s="22">
        <v>50</v>
      </c>
      <c r="H93" s="22"/>
      <c r="I93" s="20" t="s">
        <v>363</v>
      </c>
      <c r="J93" s="20" t="s">
        <v>316</v>
      </c>
      <c r="K93" s="19" t="s">
        <v>541</v>
      </c>
      <c r="L93" s="20" t="s">
        <v>450</v>
      </c>
      <c r="M93" s="20" t="s">
        <v>382</v>
      </c>
      <c r="N93" s="21" t="s">
        <v>210</v>
      </c>
      <c r="O93" s="21" t="s">
        <v>76</v>
      </c>
    </row>
    <row r="94" s="1" customFormat="1" ht="48" customHeight="1" spans="1:15">
      <c r="A94" s="19">
        <f>MAX(A$2:A93)+1</f>
        <v>73</v>
      </c>
      <c r="B94" s="20" t="s">
        <v>647</v>
      </c>
      <c r="C94" s="21" t="s">
        <v>212</v>
      </c>
      <c r="D94" s="21" t="s">
        <v>26</v>
      </c>
      <c r="E94" s="21" t="s">
        <v>452</v>
      </c>
      <c r="F94" s="22">
        <v>246</v>
      </c>
      <c r="G94" s="22">
        <v>246</v>
      </c>
      <c r="H94" s="22"/>
      <c r="I94" s="20" t="s">
        <v>363</v>
      </c>
      <c r="J94" s="20" t="s">
        <v>316</v>
      </c>
      <c r="K94" s="19" t="s">
        <v>541</v>
      </c>
      <c r="L94" s="20" t="s">
        <v>453</v>
      </c>
      <c r="M94" s="20" t="s">
        <v>382</v>
      </c>
      <c r="N94" s="21" t="s">
        <v>210</v>
      </c>
      <c r="O94" s="21"/>
    </row>
    <row r="95" s="1" customFormat="1" ht="34.5" customHeight="1" spans="1:15">
      <c r="A95" s="19">
        <f>MAX(A$2:A94)+1</f>
        <v>74</v>
      </c>
      <c r="B95" s="20" t="s">
        <v>648</v>
      </c>
      <c r="C95" s="21" t="s">
        <v>212</v>
      </c>
      <c r="D95" s="21" t="s">
        <v>26</v>
      </c>
      <c r="E95" s="21" t="s">
        <v>645</v>
      </c>
      <c r="F95" s="22">
        <v>32.3</v>
      </c>
      <c r="G95" s="22">
        <v>32.3</v>
      </c>
      <c r="H95" s="22"/>
      <c r="I95" s="20" t="s">
        <v>455</v>
      </c>
      <c r="J95" s="20" t="s">
        <v>316</v>
      </c>
      <c r="K95" s="19" t="s">
        <v>541</v>
      </c>
      <c r="L95" s="20" t="s">
        <v>456</v>
      </c>
      <c r="M95" s="20" t="s">
        <v>382</v>
      </c>
      <c r="N95" s="21" t="s">
        <v>210</v>
      </c>
      <c r="O95" s="21"/>
    </row>
    <row r="96" s="1" customFormat="1" ht="34.5" customHeight="1" spans="1:15">
      <c r="A96" s="19">
        <f>MAX(A$2:A95)+1</f>
        <v>75</v>
      </c>
      <c r="B96" s="20" t="s">
        <v>649</v>
      </c>
      <c r="C96" s="21" t="s">
        <v>79</v>
      </c>
      <c r="D96" s="21" t="s">
        <v>26</v>
      </c>
      <c r="E96" s="21" t="s">
        <v>458</v>
      </c>
      <c r="F96" s="22">
        <v>70</v>
      </c>
      <c r="G96" s="22">
        <v>70</v>
      </c>
      <c r="H96" s="22"/>
      <c r="I96" s="20" t="s">
        <v>459</v>
      </c>
      <c r="J96" s="20" t="s">
        <v>256</v>
      </c>
      <c r="K96" s="19" t="s">
        <v>541</v>
      </c>
      <c r="L96" s="20" t="s">
        <v>460</v>
      </c>
      <c r="M96" s="20" t="s">
        <v>382</v>
      </c>
      <c r="N96" s="21" t="s">
        <v>232</v>
      </c>
      <c r="O96" s="21" t="s">
        <v>76</v>
      </c>
    </row>
    <row r="97" s="1" customFormat="1" ht="34.5" customHeight="1" spans="1:15">
      <c r="A97" s="19">
        <f>MAX(A$2:A96)+1</f>
        <v>76</v>
      </c>
      <c r="B97" s="20" t="s">
        <v>650</v>
      </c>
      <c r="C97" s="21" t="s">
        <v>79</v>
      </c>
      <c r="D97" s="21" t="s">
        <v>26</v>
      </c>
      <c r="E97" s="21" t="s">
        <v>462</v>
      </c>
      <c r="F97" s="22">
        <v>111</v>
      </c>
      <c r="G97" s="22">
        <v>111</v>
      </c>
      <c r="H97" s="22"/>
      <c r="I97" s="20" t="s">
        <v>455</v>
      </c>
      <c r="J97" s="20" t="s">
        <v>463</v>
      </c>
      <c r="K97" s="19" t="s">
        <v>541</v>
      </c>
      <c r="L97" s="20" t="s">
        <v>464</v>
      </c>
      <c r="M97" s="20" t="s">
        <v>382</v>
      </c>
      <c r="N97" s="21" t="s">
        <v>232</v>
      </c>
      <c r="O97" s="21" t="s">
        <v>76</v>
      </c>
    </row>
    <row r="98" s="1" customFormat="1" ht="34.5" customHeight="1" spans="1:15">
      <c r="A98" s="19">
        <f>MAX(A$2:A97)+1</f>
        <v>77</v>
      </c>
      <c r="B98" s="20" t="s">
        <v>651</v>
      </c>
      <c r="C98" s="21" t="s">
        <v>79</v>
      </c>
      <c r="D98" s="21" t="s">
        <v>26</v>
      </c>
      <c r="E98" s="21" t="s">
        <v>466</v>
      </c>
      <c r="F98" s="22">
        <v>38</v>
      </c>
      <c r="G98" s="22">
        <v>38</v>
      </c>
      <c r="H98" s="22"/>
      <c r="I98" s="20" t="s">
        <v>467</v>
      </c>
      <c r="J98" s="20" t="s">
        <v>256</v>
      </c>
      <c r="K98" s="19" t="s">
        <v>541</v>
      </c>
      <c r="L98" s="20" t="s">
        <v>342</v>
      </c>
      <c r="M98" s="20" t="s">
        <v>468</v>
      </c>
      <c r="N98" s="21" t="s">
        <v>232</v>
      </c>
      <c r="O98" s="19"/>
    </row>
    <row r="99" s="1" customFormat="1" ht="34.5" customHeight="1" spans="1:15">
      <c r="A99" s="19">
        <f>MAX(A$2:A98)+1</f>
        <v>78</v>
      </c>
      <c r="B99" s="20" t="s">
        <v>652</v>
      </c>
      <c r="C99" s="21" t="s">
        <v>44</v>
      </c>
      <c r="D99" s="21" t="s">
        <v>26</v>
      </c>
      <c r="E99" s="21" t="s">
        <v>466</v>
      </c>
      <c r="F99" s="22">
        <v>78.38</v>
      </c>
      <c r="G99" s="22">
        <v>78.38</v>
      </c>
      <c r="H99" s="22"/>
      <c r="I99" s="20" t="s">
        <v>470</v>
      </c>
      <c r="J99" s="20" t="s">
        <v>256</v>
      </c>
      <c r="K99" s="19" t="s">
        <v>541</v>
      </c>
      <c r="L99" s="20" t="s">
        <v>471</v>
      </c>
      <c r="M99" s="20" t="s">
        <v>468</v>
      </c>
      <c r="N99" s="21" t="s">
        <v>232</v>
      </c>
      <c r="O99" s="19"/>
    </row>
    <row r="100" s="1" customFormat="1" ht="34.5" customHeight="1" spans="1:15">
      <c r="A100" s="19">
        <f>MAX(A$2:A99)+1</f>
        <v>79</v>
      </c>
      <c r="B100" s="20" t="s">
        <v>653</v>
      </c>
      <c r="C100" s="21" t="s">
        <v>212</v>
      </c>
      <c r="D100" s="21" t="s">
        <v>26</v>
      </c>
      <c r="E100" s="21" t="s">
        <v>444</v>
      </c>
      <c r="F100" s="22">
        <v>31.6</v>
      </c>
      <c r="G100" s="22">
        <v>31.6</v>
      </c>
      <c r="H100" s="22"/>
      <c r="I100" s="20" t="s">
        <v>473</v>
      </c>
      <c r="J100" s="20" t="s">
        <v>256</v>
      </c>
      <c r="K100" s="19" t="s">
        <v>541</v>
      </c>
      <c r="L100" s="20" t="s">
        <v>474</v>
      </c>
      <c r="M100" s="20" t="s">
        <v>468</v>
      </c>
      <c r="N100" s="21" t="s">
        <v>232</v>
      </c>
      <c r="O100" s="19"/>
    </row>
    <row r="101" s="1" customFormat="1" ht="34.5" customHeight="1" spans="1:15">
      <c r="A101" s="19">
        <f>MAX(A$2:A100)+1</f>
        <v>80</v>
      </c>
      <c r="B101" s="20" t="s">
        <v>654</v>
      </c>
      <c r="C101" s="21" t="s">
        <v>220</v>
      </c>
      <c r="D101" s="21" t="s">
        <v>26</v>
      </c>
      <c r="E101" s="21" t="s">
        <v>466</v>
      </c>
      <c r="F101" s="22">
        <v>37.6</v>
      </c>
      <c r="G101" s="22">
        <v>37.6</v>
      </c>
      <c r="H101" s="22"/>
      <c r="I101" s="20" t="s">
        <v>476</v>
      </c>
      <c r="J101" s="20" t="s">
        <v>256</v>
      </c>
      <c r="K101" s="19" t="s">
        <v>541</v>
      </c>
      <c r="L101" s="20" t="s">
        <v>477</v>
      </c>
      <c r="M101" s="20" t="s">
        <v>468</v>
      </c>
      <c r="N101" s="21" t="s">
        <v>232</v>
      </c>
      <c r="O101" s="19"/>
    </row>
    <row r="102" s="1" customFormat="1" ht="34.5" customHeight="1" spans="1:15">
      <c r="A102" s="19">
        <f>MAX(A$2:A101)+1</f>
        <v>81</v>
      </c>
      <c r="B102" s="20" t="s">
        <v>655</v>
      </c>
      <c r="C102" s="21" t="s">
        <v>308</v>
      </c>
      <c r="D102" s="21" t="s">
        <v>26</v>
      </c>
      <c r="E102" s="21" t="s">
        <v>466</v>
      </c>
      <c r="F102" s="22">
        <v>23.98</v>
      </c>
      <c r="G102" s="22">
        <v>23.98</v>
      </c>
      <c r="H102" s="22"/>
      <c r="I102" s="20" t="s">
        <v>479</v>
      </c>
      <c r="J102" s="20" t="s">
        <v>256</v>
      </c>
      <c r="K102" s="19" t="s">
        <v>541</v>
      </c>
      <c r="L102" s="20" t="s">
        <v>480</v>
      </c>
      <c r="M102" s="20" t="s">
        <v>468</v>
      </c>
      <c r="N102" s="21" t="s">
        <v>232</v>
      </c>
      <c r="O102" s="19"/>
    </row>
    <row r="103" s="1" customFormat="1" ht="34.5" customHeight="1" spans="1:15">
      <c r="A103" s="19">
        <f>MAX(A$2:A102)+1</f>
        <v>82</v>
      </c>
      <c r="B103" s="20" t="s">
        <v>656</v>
      </c>
      <c r="C103" s="21" t="s">
        <v>35</v>
      </c>
      <c r="D103" s="21" t="s">
        <v>26</v>
      </c>
      <c r="E103" s="21" t="s">
        <v>444</v>
      </c>
      <c r="F103" s="22">
        <v>16</v>
      </c>
      <c r="G103" s="22">
        <v>16</v>
      </c>
      <c r="H103" s="22"/>
      <c r="I103" s="20" t="s">
        <v>482</v>
      </c>
      <c r="J103" s="20" t="s">
        <v>256</v>
      </c>
      <c r="K103" s="19" t="s">
        <v>541</v>
      </c>
      <c r="L103" s="20" t="s">
        <v>483</v>
      </c>
      <c r="M103" s="20" t="s">
        <v>468</v>
      </c>
      <c r="N103" s="21" t="s">
        <v>232</v>
      </c>
      <c r="O103" s="19"/>
    </row>
    <row r="104" s="1" customFormat="1" ht="34.5" customHeight="1" spans="1:15">
      <c r="A104" s="19">
        <f>MAX(A$2:A103)+1</f>
        <v>83</v>
      </c>
      <c r="B104" s="20" t="s">
        <v>657</v>
      </c>
      <c r="C104" s="21" t="s">
        <v>68</v>
      </c>
      <c r="D104" s="21" t="s">
        <v>26</v>
      </c>
      <c r="E104" s="21" t="s">
        <v>466</v>
      </c>
      <c r="F104" s="22">
        <v>37.18</v>
      </c>
      <c r="G104" s="22">
        <v>37.18</v>
      </c>
      <c r="H104" s="22"/>
      <c r="I104" s="20" t="s">
        <v>485</v>
      </c>
      <c r="J104" s="20" t="s">
        <v>256</v>
      </c>
      <c r="K104" s="19" t="s">
        <v>541</v>
      </c>
      <c r="L104" s="20" t="s">
        <v>486</v>
      </c>
      <c r="M104" s="20" t="s">
        <v>468</v>
      </c>
      <c r="N104" s="21" t="s">
        <v>232</v>
      </c>
      <c r="O104" s="19"/>
    </row>
    <row r="105" s="1" customFormat="1" ht="34.5" customHeight="1" spans="1:15">
      <c r="A105" s="19">
        <f>MAX(A$2:A104)+1</f>
        <v>84</v>
      </c>
      <c r="B105" s="20" t="s">
        <v>658</v>
      </c>
      <c r="C105" s="21" t="s">
        <v>122</v>
      </c>
      <c r="D105" s="21" t="s">
        <v>26</v>
      </c>
      <c r="E105" s="21" t="s">
        <v>444</v>
      </c>
      <c r="F105" s="22">
        <v>52</v>
      </c>
      <c r="G105" s="22">
        <v>52</v>
      </c>
      <c r="H105" s="22"/>
      <c r="I105" s="20" t="s">
        <v>488</v>
      </c>
      <c r="J105" s="20" t="s">
        <v>256</v>
      </c>
      <c r="K105" s="19" t="s">
        <v>541</v>
      </c>
      <c r="L105" s="20" t="s">
        <v>360</v>
      </c>
      <c r="M105" s="20" t="s">
        <v>468</v>
      </c>
      <c r="N105" s="21" t="s">
        <v>232</v>
      </c>
      <c r="O105" s="19"/>
    </row>
    <row r="106" s="1" customFormat="1" ht="34.5" customHeight="1" spans="1:15">
      <c r="A106" s="19">
        <f>MAX(A$2:A105)+1</f>
        <v>85</v>
      </c>
      <c r="B106" s="20" t="s">
        <v>659</v>
      </c>
      <c r="C106" s="21" t="s">
        <v>276</v>
      </c>
      <c r="D106" s="21" t="s">
        <v>26</v>
      </c>
      <c r="E106" s="21" t="s">
        <v>444</v>
      </c>
      <c r="F106" s="22">
        <v>22.66</v>
      </c>
      <c r="G106" s="22">
        <v>22.66</v>
      </c>
      <c r="H106" s="22"/>
      <c r="I106" s="20" t="s">
        <v>490</v>
      </c>
      <c r="J106" s="20" t="s">
        <v>491</v>
      </c>
      <c r="K106" s="19" t="s">
        <v>541</v>
      </c>
      <c r="L106" s="20" t="s">
        <v>492</v>
      </c>
      <c r="M106" s="20" t="s">
        <v>468</v>
      </c>
      <c r="N106" s="21" t="s">
        <v>232</v>
      </c>
      <c r="O106" s="19"/>
    </row>
    <row r="107" s="1" customFormat="1" ht="34.5" customHeight="1" spans="1:15">
      <c r="A107" s="19">
        <f>MAX(A$2:A106)+1</f>
        <v>86</v>
      </c>
      <c r="B107" s="20" t="s">
        <v>660</v>
      </c>
      <c r="C107" s="21" t="s">
        <v>294</v>
      </c>
      <c r="D107" s="21" t="s">
        <v>26</v>
      </c>
      <c r="E107" s="21" t="s">
        <v>444</v>
      </c>
      <c r="F107" s="22">
        <v>12.6</v>
      </c>
      <c r="G107" s="22">
        <v>12.6</v>
      </c>
      <c r="H107" s="22"/>
      <c r="I107" s="20" t="s">
        <v>494</v>
      </c>
      <c r="J107" s="20" t="s">
        <v>256</v>
      </c>
      <c r="K107" s="19" t="s">
        <v>541</v>
      </c>
      <c r="L107" s="20" t="s">
        <v>495</v>
      </c>
      <c r="M107" s="20" t="s">
        <v>468</v>
      </c>
      <c r="N107" s="21" t="s">
        <v>232</v>
      </c>
      <c r="O107" s="19"/>
    </row>
    <row r="108" s="1" customFormat="1" ht="34.5" customHeight="1" spans="1:15">
      <c r="A108" s="16" t="s">
        <v>200</v>
      </c>
      <c r="B108" s="17" t="s">
        <v>496</v>
      </c>
      <c r="C108" s="18"/>
      <c r="D108" s="18"/>
      <c r="E108" s="18"/>
      <c r="F108" s="15">
        <f t="shared" ref="F108:H108" si="21">SUM(F109:F114)</f>
        <v>826.2238</v>
      </c>
      <c r="G108" s="15">
        <f t="shared" si="21"/>
        <v>0</v>
      </c>
      <c r="H108" s="15">
        <f t="shared" si="21"/>
        <v>826.2238</v>
      </c>
      <c r="I108" s="27"/>
      <c r="J108" s="27"/>
      <c r="K108" s="18"/>
      <c r="L108" s="27"/>
      <c r="M108" s="27"/>
      <c r="N108" s="21"/>
      <c r="O108" s="23"/>
    </row>
    <row r="109" s="1" customFormat="1" ht="34.5" customHeight="1" spans="1:15">
      <c r="A109" s="19">
        <f>MAX(A$2:A108)+1</f>
        <v>87</v>
      </c>
      <c r="B109" s="20" t="s">
        <v>497</v>
      </c>
      <c r="C109" s="21" t="s">
        <v>259</v>
      </c>
      <c r="D109" s="25" t="s">
        <v>26</v>
      </c>
      <c r="E109" s="21" t="s">
        <v>661</v>
      </c>
      <c r="F109" s="22">
        <f t="shared" ref="F109:F114" si="22">G109+H109</f>
        <v>263</v>
      </c>
      <c r="G109" s="22"/>
      <c r="H109" s="22">
        <v>263</v>
      </c>
      <c r="I109" s="20" t="s">
        <v>498</v>
      </c>
      <c r="J109" s="20" t="s">
        <v>499</v>
      </c>
      <c r="K109" s="19" t="s">
        <v>541</v>
      </c>
      <c r="L109" s="20" t="s">
        <v>500</v>
      </c>
      <c r="M109" s="20" t="s">
        <v>501</v>
      </c>
      <c r="N109" s="21" t="s">
        <v>259</v>
      </c>
      <c r="O109" s="21" t="s">
        <v>76</v>
      </c>
    </row>
    <row r="110" s="1" customFormat="1" ht="52" customHeight="1" spans="1:15">
      <c r="A110" s="19">
        <f>MAX(A$2:A109)+1</f>
        <v>88</v>
      </c>
      <c r="B110" s="20" t="s">
        <v>662</v>
      </c>
      <c r="C110" s="21" t="s">
        <v>339</v>
      </c>
      <c r="D110" s="25" t="s">
        <v>26</v>
      </c>
      <c r="E110" s="21" t="s">
        <v>503</v>
      </c>
      <c r="F110" s="22">
        <f t="shared" si="22"/>
        <v>532.4238</v>
      </c>
      <c r="G110" s="22"/>
      <c r="H110" s="3">
        <v>532.4238</v>
      </c>
      <c r="I110" s="20" t="s">
        <v>504</v>
      </c>
      <c r="J110" s="20" t="s">
        <v>505</v>
      </c>
      <c r="K110" s="19" t="s">
        <v>550</v>
      </c>
      <c r="L110" s="20" t="s">
        <v>506</v>
      </c>
      <c r="M110" s="20" t="s">
        <v>507</v>
      </c>
      <c r="N110" s="21" t="s">
        <v>259</v>
      </c>
      <c r="O110" s="21" t="s">
        <v>76</v>
      </c>
    </row>
    <row r="111" s="1" customFormat="1" ht="34.5" customHeight="1" spans="1:15">
      <c r="A111" s="19">
        <f>MAX(A$2:A110)+1</f>
        <v>89</v>
      </c>
      <c r="B111" s="20" t="s">
        <v>663</v>
      </c>
      <c r="C111" s="21" t="s">
        <v>259</v>
      </c>
      <c r="D111" s="25" t="s">
        <v>26</v>
      </c>
      <c r="E111" s="21" t="s">
        <v>509</v>
      </c>
      <c r="F111" s="22">
        <f t="shared" si="22"/>
        <v>3.1</v>
      </c>
      <c r="G111" s="22"/>
      <c r="H111" s="22">
        <v>3.1</v>
      </c>
      <c r="I111" s="20" t="s">
        <v>510</v>
      </c>
      <c r="J111" s="20" t="s">
        <v>511</v>
      </c>
      <c r="K111" s="19" t="s">
        <v>538</v>
      </c>
      <c r="L111" s="20" t="s">
        <v>512</v>
      </c>
      <c r="M111" s="20" t="s">
        <v>382</v>
      </c>
      <c r="N111" s="21" t="s">
        <v>259</v>
      </c>
      <c r="O111" s="21"/>
    </row>
    <row r="112" s="1" customFormat="1" ht="43" customHeight="1" spans="1:15">
      <c r="A112" s="19">
        <f>MAX(A$2:A111)+1</f>
        <v>90</v>
      </c>
      <c r="B112" s="20" t="s">
        <v>664</v>
      </c>
      <c r="C112" s="21" t="s">
        <v>259</v>
      </c>
      <c r="D112" s="25" t="s">
        <v>26</v>
      </c>
      <c r="E112" s="21" t="s">
        <v>514</v>
      </c>
      <c r="F112" s="22">
        <f t="shared" si="22"/>
        <v>4.6</v>
      </c>
      <c r="G112" s="22"/>
      <c r="H112" s="22">
        <v>4.6</v>
      </c>
      <c r="I112" s="20" t="s">
        <v>515</v>
      </c>
      <c r="J112" s="20" t="s">
        <v>511</v>
      </c>
      <c r="K112" s="19" t="s">
        <v>538</v>
      </c>
      <c r="L112" s="20" t="s">
        <v>516</v>
      </c>
      <c r="M112" s="20" t="s">
        <v>517</v>
      </c>
      <c r="N112" s="21" t="s">
        <v>259</v>
      </c>
      <c r="O112" s="21"/>
    </row>
    <row r="113" s="1" customFormat="1" ht="34.5" customHeight="1" spans="1:15">
      <c r="A113" s="19">
        <f>MAX(A$2:A112)+1</f>
        <v>91</v>
      </c>
      <c r="B113" s="20" t="s">
        <v>665</v>
      </c>
      <c r="C113" s="21" t="s">
        <v>259</v>
      </c>
      <c r="D113" s="25" t="s">
        <v>26</v>
      </c>
      <c r="E113" s="21" t="s">
        <v>519</v>
      </c>
      <c r="F113" s="22">
        <f t="shared" si="22"/>
        <v>9.1</v>
      </c>
      <c r="G113" s="22"/>
      <c r="H113" s="22">
        <v>9.1</v>
      </c>
      <c r="I113" s="20" t="s">
        <v>520</v>
      </c>
      <c r="J113" s="20" t="s">
        <v>511</v>
      </c>
      <c r="K113" s="19" t="s">
        <v>538</v>
      </c>
      <c r="L113" s="20" t="s">
        <v>521</v>
      </c>
      <c r="M113" s="20" t="s">
        <v>507</v>
      </c>
      <c r="N113" s="21" t="s">
        <v>259</v>
      </c>
      <c r="O113" s="21"/>
    </row>
    <row r="114" s="1" customFormat="1" ht="34.5" customHeight="1" spans="1:15">
      <c r="A114" s="19">
        <f>MAX(A$2:A113)+1</f>
        <v>92</v>
      </c>
      <c r="B114" s="20" t="s">
        <v>666</v>
      </c>
      <c r="C114" s="21" t="s">
        <v>259</v>
      </c>
      <c r="D114" s="25" t="s">
        <v>26</v>
      </c>
      <c r="E114" s="21" t="s">
        <v>523</v>
      </c>
      <c r="F114" s="22">
        <f t="shared" si="22"/>
        <v>14</v>
      </c>
      <c r="G114" s="22"/>
      <c r="H114" s="22">
        <v>14</v>
      </c>
      <c r="I114" s="20" t="s">
        <v>524</v>
      </c>
      <c r="J114" s="20" t="s">
        <v>511</v>
      </c>
      <c r="K114" s="19" t="s">
        <v>538</v>
      </c>
      <c r="L114" s="20" t="s">
        <v>525</v>
      </c>
      <c r="M114" s="20" t="s">
        <v>507</v>
      </c>
      <c r="N114" s="21" t="s">
        <v>259</v>
      </c>
      <c r="O114" s="21"/>
    </row>
    <row r="115" s="1" customFormat="1" ht="34.5" customHeight="1" spans="1:15">
      <c r="A115" s="16" t="s">
        <v>526</v>
      </c>
      <c r="B115" s="17" t="s">
        <v>527</v>
      </c>
      <c r="C115" s="18"/>
      <c r="D115" s="18"/>
      <c r="E115" s="18"/>
      <c r="F115" s="15">
        <f t="shared" ref="F115:H115" si="23">F116</f>
        <v>393.65</v>
      </c>
      <c r="G115" s="15">
        <f t="shared" si="23"/>
        <v>155.87</v>
      </c>
      <c r="H115" s="15">
        <f t="shared" si="23"/>
        <v>237.78</v>
      </c>
      <c r="I115" s="27"/>
      <c r="J115" s="27"/>
      <c r="K115" s="18"/>
      <c r="L115" s="27"/>
      <c r="M115" s="27"/>
      <c r="N115" s="18"/>
      <c r="O115" s="28"/>
    </row>
    <row r="116" s="1" customFormat="1" ht="34.5" customHeight="1" spans="1:15">
      <c r="A116" s="19">
        <f>MAX(A$2:A115)+1</f>
        <v>93</v>
      </c>
      <c r="B116" s="20" t="s">
        <v>528</v>
      </c>
      <c r="C116" s="21" t="s">
        <v>529</v>
      </c>
      <c r="D116" s="25" t="s">
        <v>26</v>
      </c>
      <c r="E116" s="21" t="s">
        <v>62</v>
      </c>
      <c r="F116" s="22">
        <f>G116+H116</f>
        <v>393.65</v>
      </c>
      <c r="G116" s="22">
        <v>155.87</v>
      </c>
      <c r="H116" s="22">
        <v>237.78</v>
      </c>
      <c r="I116" s="20" t="s">
        <v>530</v>
      </c>
      <c r="J116" s="20" t="s">
        <v>531</v>
      </c>
      <c r="K116" s="19" t="s">
        <v>550</v>
      </c>
      <c r="L116" s="20" t="s">
        <v>532</v>
      </c>
      <c r="M116" s="20" t="s">
        <v>533</v>
      </c>
      <c r="N116" s="21" t="s">
        <v>529</v>
      </c>
      <c r="O116" s="21"/>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166666666667" right="0.554166666666667" top="0.747916666666667" bottom="0.511805555555556" header="0.511805555555556" footer="0.235416666666667"/>
  <pageSetup paperSize="8" scale="4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2025-01-06T06:31:00Z</dcterms:created>
  <dcterms:modified xsi:type="dcterms:W3CDTF">2025-03-19T06:51:28Z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63D6A6D221B745DCB388FF2D6A74A98E_13</vt:lpwstr>
  </property>
  <property fmtid="{D5CDD505-2E9C-101B-9397-08002B2CF9AE}" pid="4" name="KSOReadingLayout">
    <vt:bool>true</vt:bool>
  </property>
</Properties>
</file>