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项目计划" sheetId="1" r:id="rId1"/>
  </sheets>
  <definedNames>
    <definedName name="_xlnm._FilterDatabase" localSheetId="0" hidden="1">项目计划!$3:$79</definedName>
    <definedName name="_xlnm.Print_Titles" localSheetId="0">项目计划!$3:$3</definedName>
    <definedName name="_xlnm.Print_Area" localSheetId="0">项目计划!$A$1:$N$79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<sst xmlns="http://schemas.openxmlformats.org/spreadsheetml/2006/main" count="703" uniqueCount="395">
  <si>
    <t>附件</t>
  </si>
  <si>
    <t>金寨县2026年第一批财政衔接资金项目计划</t>
  </si>
  <si>
    <t>序号</t>
  </si>
  <si>
    <t>项目名称</t>
  </si>
  <si>
    <t>建设单位</t>
  </si>
  <si>
    <t>建设性质</t>
  </si>
  <si>
    <t>实施地点</t>
  </si>
  <si>
    <t>中央资金
（万元）</t>
  </si>
  <si>
    <t>主要建设内容</t>
  </si>
  <si>
    <t>补助标准</t>
  </si>
  <si>
    <t>建设期限</t>
  </si>
  <si>
    <t>绩效目标</t>
  </si>
  <si>
    <t>联农带农机制</t>
  </si>
  <si>
    <t>主管部门</t>
  </si>
  <si>
    <t>投资方式</t>
  </si>
  <si>
    <t>备注</t>
  </si>
  <si>
    <t>合计</t>
  </si>
  <si>
    <t>一</t>
  </si>
  <si>
    <t>产业发展</t>
  </si>
  <si>
    <t>（一）</t>
  </si>
  <si>
    <t>农业产业</t>
  </si>
  <si>
    <t>流波䃥镇茶园提升项目</t>
  </si>
  <si>
    <t>流波䃥镇政府</t>
  </si>
  <si>
    <t>新建</t>
  </si>
  <si>
    <t>流波村等</t>
  </si>
  <si>
    <t>改造提升茶园1750亩，其中新辟茶园260亩，茶园补植200亩及基础设施建设等</t>
  </si>
  <si>
    <t>新辟茶园4500元/亩，茶园补植提升1500元/亩，茶园修剪400元/亩</t>
  </si>
  <si>
    <t>2026年3-11月</t>
  </si>
  <si>
    <t>受益脱贫户23户</t>
  </si>
  <si>
    <t>通过茶园改造，提高茶园亩产，带动茶农增收</t>
  </si>
  <si>
    <t>县农业农村局</t>
  </si>
  <si>
    <t>政府投资</t>
  </si>
  <si>
    <t>油坊店乡西茶谷茶园提升项目</t>
  </si>
  <si>
    <t>油坊店乡政府</t>
  </si>
  <si>
    <t>面冲村</t>
  </si>
  <si>
    <t>改造提升茶园1000亩；拓宽陆岗组六安瓜片核心区生产道路600米，配套建设附属设施；提升周边茶园生产道路3000米等</t>
  </si>
  <si>
    <t>柏油路300元/平方米,混凝土700元/立方米</t>
  </si>
  <si>
    <t>2026年1-12月</t>
  </si>
  <si>
    <t>受益脱贫人口20户，项目使用年限10年</t>
  </si>
  <si>
    <t>改善农业生产生活条件，促进农户增产增收</t>
  </si>
  <si>
    <t>麻埠镇沿库茶园提升项目</t>
  </si>
  <si>
    <t>麻埠镇政府</t>
  </si>
  <si>
    <t>鲜花岭村
齐山村
金庄村</t>
  </si>
  <si>
    <t>改造提升茶园1000亩，建设生产道路5000米等</t>
  </si>
  <si>
    <t>混凝土700元/立方米</t>
  </si>
  <si>
    <t>2026年3-12月</t>
  </si>
  <si>
    <t>受益农户50户</t>
  </si>
  <si>
    <t>改善生产条件，促进茶产业发展</t>
  </si>
  <si>
    <t>梅山镇马店茶园提升项目</t>
  </si>
  <si>
    <t>梅山镇政府</t>
  </si>
  <si>
    <t>三湾村
马店村</t>
  </si>
  <si>
    <t>提升高铁隧道口附近茶园100亩</t>
  </si>
  <si>
    <t>2000元/亩</t>
  </si>
  <si>
    <t>2026年2-7月</t>
  </si>
  <si>
    <t>受益户45户</t>
  </si>
  <si>
    <t>通过提高茶园宜机化水平，提高茶园亩产，带动茶农增收</t>
  </si>
  <si>
    <t>铁冲乡天鹅山标准化茶园建设项目</t>
  </si>
  <si>
    <t>铁冲乡政府</t>
  </si>
  <si>
    <t>长河村</t>
  </si>
  <si>
    <t>改造低产茶园200亩，完善护岸、生产道路、蓄水池、灌溉设施等相关配套设施</t>
  </si>
  <si>
    <t>混凝土600元/立方米</t>
  </si>
  <si>
    <t>2026年1-10月</t>
  </si>
  <si>
    <t>受益脱贫户30户，户均增收1000元</t>
  </si>
  <si>
    <t>花石乡大湾村茶园改造提升项目</t>
  </si>
  <si>
    <t>花石乡政府</t>
  </si>
  <si>
    <t>大湾村</t>
  </si>
  <si>
    <t>改造提升茶园400亩，包括补植、施肥、生产道路提升等</t>
  </si>
  <si>
    <t>生产路130元/平方米，有机肥   500元/吨，茶园补植400元/亩</t>
  </si>
  <si>
    <t>2026年2-12月</t>
  </si>
  <si>
    <t>受益农户35户，项目使用年限10年</t>
  </si>
  <si>
    <t>金裕一号等繁育推广</t>
  </si>
  <si>
    <t>麻埠镇</t>
  </si>
  <si>
    <t>支持无性系金裕一号等繁育及推广</t>
  </si>
  <si>
    <t>0.2元/株</t>
  </si>
  <si>
    <t>受益农户30户</t>
  </si>
  <si>
    <t>推广金裕一号及黄金一号茶苗，实现茶树品质提升，带动茶农增收</t>
  </si>
  <si>
    <t>财政奖补</t>
  </si>
  <si>
    <t>2026年标准化茶叶加工厂改扩建奖补</t>
  </si>
  <si>
    <t>有关乡镇</t>
  </si>
  <si>
    <t>追加2025年标准化茶厂改扩建奖缺口</t>
  </si>
  <si>
    <t>新建茶厂最高不超过50万元；改扩建最高不超过20万元</t>
  </si>
  <si>
    <t>受益脱贫户30户</t>
  </si>
  <si>
    <t>提高茶叶加工厂产能，通过收购鲜叶和提供工作岗位的方式带动群众</t>
  </si>
  <si>
    <t>2026年桑苗、方格簇采购</t>
  </si>
  <si>
    <t>全县</t>
  </si>
  <si>
    <t>统一采购发放桑苗、方格簇</t>
  </si>
  <si>
    <t>桑苗农户自筹0.3元/株，纸质方格蔟农户自筹1元/片、木质方格蔟农户自筹12元/片，其余部分财政补贴。</t>
  </si>
  <si>
    <t>通过扩大产业规模，带动农户发展增收。</t>
  </si>
  <si>
    <t>2026年桑蚕品种母种保育复壮</t>
  </si>
  <si>
    <t>白塔畈镇</t>
  </si>
  <si>
    <t>支持桑蚕品种的母种保育、提纯和复壮</t>
  </si>
  <si>
    <t>桑蚕品种保种10万元</t>
  </si>
  <si>
    <t>受益农户10户</t>
  </si>
  <si>
    <t>通过种质资源保护，带动群众使用良种增收</t>
  </si>
  <si>
    <t>果树品种结构优化及产业提升项目</t>
  </si>
  <si>
    <t>果子园乡政府</t>
  </si>
  <si>
    <t>果子园乡</t>
  </si>
  <si>
    <t>果树品种改良，搭建防鸟网、平棚架，搭建移动式农特产品展销点</t>
  </si>
  <si>
    <t>嫁接800元/亩，修枝300元/亩，防鸟网、平棚架5000元/亩，移动式农特产品展销点2.5万/个</t>
  </si>
  <si>
    <t>2026年1-9月</t>
  </si>
  <si>
    <t>受益群众22户</t>
  </si>
  <si>
    <t>聚焦农特产品，增强农民自我发展能力，提升村民幸福感、获得感、满意度</t>
  </si>
  <si>
    <t>特色农产品宣传推介</t>
  </si>
  <si>
    <t>区域公用品牌宣传、农产品展示展销推介等</t>
  </si>
  <si>
    <t>县内参展2000元/次、省内参展3000元/次、省外参展5000元/次</t>
  </si>
  <si>
    <t>受益农户20户</t>
  </si>
  <si>
    <t>拓宽销售渠道、提升产品销量，切实增加农户收入，助力增收致富</t>
  </si>
  <si>
    <t>农产品品质提升项目</t>
  </si>
  <si>
    <t>推广使用有机肥、生物农药、物理防控，带动脱贫户（监测户）发展绿色生产，提升农产品品质</t>
  </si>
  <si>
    <t>有机肥补贴60%、小微除草机补贴不超过40%、生物农药等补贴不超过60%</t>
  </si>
  <si>
    <t>受益农户1500户</t>
  </si>
  <si>
    <t>带动脱贫户（监测户）施用有机肥，发展绿色生产，提高农产品质量，促进农民增收</t>
  </si>
  <si>
    <t>金寨县农作物地方老品种收集保护与利用</t>
  </si>
  <si>
    <t>梅山镇
天堂寨镇</t>
  </si>
  <si>
    <t>农作物老品种收集、资源保护利用、老品种农艺性状鉴定等</t>
  </si>
  <si>
    <t>收集、鉴定地方老品种14个</t>
  </si>
  <si>
    <t>通过收集并推广地方优良老品种，带动群众增收</t>
  </si>
  <si>
    <t>金寨金弘畜禽粪污处理中心厂房及管理用房建设项目</t>
  </si>
  <si>
    <t>白塔畈镇政府</t>
  </si>
  <si>
    <t>中心村</t>
  </si>
  <si>
    <t>新建钢结构厂房3240平方米及附属设施</t>
  </si>
  <si>
    <t>厂房1300元/平方米</t>
  </si>
  <si>
    <t>2026年1-6月</t>
  </si>
  <si>
    <t>受益户32户，项目使用年限10年</t>
  </si>
  <si>
    <t>促进绿色农业发展，提高有机肥产能，增加村集体经济收入，增加就业岗位，促进脱贫劳动力就业增收</t>
  </si>
  <si>
    <t>资产收益</t>
  </si>
  <si>
    <t>熊家河村葛根种植及深加工产业化升级项目</t>
  </si>
  <si>
    <t>全军乡政府</t>
  </si>
  <si>
    <t>熊家河村</t>
  </si>
  <si>
    <t>葛根生产厂房改造提升800平方米及生产设施配套等</t>
  </si>
  <si>
    <t>厂房2000元/平方米</t>
  </si>
  <si>
    <t>受益脱贫人口30户，项目使用年限10年</t>
  </si>
  <si>
    <t>提高葛根产业化水平，带动农户及村集体经济增收</t>
  </si>
  <si>
    <t>（二）</t>
  </si>
  <si>
    <t>中药产业</t>
  </si>
  <si>
    <t>灵芝产业奖补项目</t>
  </si>
  <si>
    <t>县中药产业中心</t>
  </si>
  <si>
    <t>追加2025年灵芝产业奖补</t>
  </si>
  <si>
    <t>按实施方案标准执行</t>
  </si>
  <si>
    <t>2026年1-3月</t>
  </si>
  <si>
    <t>受益脱贫户50户</t>
  </si>
  <si>
    <t>支持中药材产业发展，带动群众增收</t>
  </si>
  <si>
    <t>胭脂村大棚灵芝种植设施改造项目</t>
  </si>
  <si>
    <t>关庙乡政府</t>
  </si>
  <si>
    <t>胭脂村</t>
  </si>
  <si>
    <t>对13个养蚕大棚进行改造，发展大棚袋料灵芝立体栽培</t>
  </si>
  <si>
    <t>采购高效节能环保锅炉、抽粉风机等设备及水电改造等，按大棚使用面积补助60元/平方</t>
  </si>
  <si>
    <t>受益农户不低于12户，其中脱贫户不低于4户</t>
  </si>
  <si>
    <t>促进灵芝产业发展，带动农户增产增收，同时壮大村集体经济收入</t>
  </si>
  <si>
    <t>提前实施</t>
  </si>
  <si>
    <t>洪畈村灵芝菌种场建设项目</t>
  </si>
  <si>
    <t>长岭乡政府</t>
  </si>
  <si>
    <t>洪畈村</t>
  </si>
  <si>
    <t>新建钢结构厂房700平方米，改造闲置资产240平方米及配套设施等</t>
  </si>
  <si>
    <t>厂房1200元/平方米</t>
  </si>
  <si>
    <t>受益脱贫户60户，项目使用年限10年</t>
  </si>
  <si>
    <t>带动群众就业，增加脱贫户收入</t>
  </si>
  <si>
    <t>（三）</t>
  </si>
  <si>
    <t>林业产业</t>
  </si>
  <si>
    <t>山核桃新增发展</t>
  </si>
  <si>
    <t>县林业局</t>
  </si>
  <si>
    <t>关庙乡
汤家汇镇</t>
  </si>
  <si>
    <t>采购苗木，支持重点乡镇群众栽植山核桃8000株（分乡镇计划由县林业局制定方案明确）</t>
  </si>
  <si>
    <t>农户自筹2元/株，其余部分财政补贴</t>
  </si>
  <si>
    <t>受益脱贫户不低于25户</t>
  </si>
  <si>
    <t>增加山核桃栽植数量，带动农户增产增收</t>
  </si>
  <si>
    <t>山核桃轨道运输建设</t>
  </si>
  <si>
    <t>支持山核桃主体新建轨道运输7.5公里（分乡镇计划由县林业局制定方案明确）</t>
  </si>
  <si>
    <t>160元/米</t>
  </si>
  <si>
    <t>受益群众15户，其中脱贫群众5户</t>
  </si>
  <si>
    <t>改善山核桃产业基础设施条件，降低生产成本，带动农户增产增收</t>
  </si>
  <si>
    <t>迎河村山核桃基地建设</t>
  </si>
  <si>
    <t>古碑镇政府</t>
  </si>
  <si>
    <t>迎河村</t>
  </si>
  <si>
    <t>支持群众发展长效产业，新发展山核桃300亩</t>
  </si>
  <si>
    <t>1000元/亩</t>
  </si>
  <si>
    <t>受益脱贫户15户，项目使用年限10年</t>
  </si>
  <si>
    <t>促进山核桃产业发展，带动农户发展增收</t>
  </si>
  <si>
    <t>（四）</t>
  </si>
  <si>
    <t>千万工程</t>
  </si>
  <si>
    <t>高湾村高标准茶园改造项目</t>
  </si>
  <si>
    <t>桃岭乡政府</t>
  </si>
  <si>
    <t>高湾村</t>
  </si>
  <si>
    <t>改造提升标准化茶园400亩，建设茶园生产道路1500米及相关配套设施等</t>
  </si>
  <si>
    <t>混凝土400元/立方米</t>
  </si>
  <si>
    <t>通过建设高标准茶园，发展茶产业，带动群众增收</t>
  </si>
  <si>
    <t>徐冲村工厂化养鱼（三期）</t>
  </si>
  <si>
    <t>徐冲村</t>
  </si>
  <si>
    <t>新建养殖设施2800平方米及附属设施</t>
  </si>
  <si>
    <t>受益户120户</t>
  </si>
  <si>
    <t>促进渔业产业发展，带动农户务工增收</t>
  </si>
  <si>
    <t>斑竹园镇研学基地改造提升项目</t>
  </si>
  <si>
    <t>斑竹园镇政府</t>
  </si>
  <si>
    <t>斑竹园村</t>
  </si>
  <si>
    <t>房屋改造1500平方米及附属设施维修等</t>
  </si>
  <si>
    <t>3000元/平方米</t>
  </si>
  <si>
    <t>受益脱贫人口23人，项目使用年限10年</t>
  </si>
  <si>
    <t>发展乡村旅游，带动脱贫户就业增收</t>
  </si>
  <si>
    <t>县茶美中心</t>
  </si>
  <si>
    <t>邢湾产业融合项目</t>
  </si>
  <si>
    <t>建设果园10亩及配套等</t>
  </si>
  <si>
    <t>果园道路150元/平方米，果园3000元/亩</t>
  </si>
  <si>
    <t>受益脱贫人口27人，项目使用年限10年</t>
  </si>
  <si>
    <t>促进农业产业发展，带动周边农户就业和发展增收</t>
  </si>
  <si>
    <t>龙井寨组旅游产业发展项目</t>
  </si>
  <si>
    <t>天堂寨镇政府</t>
  </si>
  <si>
    <t>黄河村</t>
  </si>
  <si>
    <t>新建块石护边80米，条石花池40米，生态护岸50立方米，道路病害处理132平方米，步道220米等</t>
  </si>
  <si>
    <t>浆砌石挡土墙400元/立方米；青石板步道180元/平方米</t>
  </si>
  <si>
    <t>受益农户40户，项目使用年限10年</t>
  </si>
  <si>
    <t>促进旅游产业发展，带动周边群众增收</t>
  </si>
  <si>
    <t>龙门民宿群提升项目</t>
  </si>
  <si>
    <t>过路涵两座，拦沙坎两座，生态步道500米，吊桥两座，板凳桥一座及周边配套等。</t>
  </si>
  <si>
    <t>青石板步道180元/平方米；吊桥56000元/座</t>
  </si>
  <si>
    <t>受益农户20户，户均增收1000元</t>
  </si>
  <si>
    <t>丁埠村龙井沟旅游产业发展配套项目</t>
  </si>
  <si>
    <t>南溪镇政府</t>
  </si>
  <si>
    <t>丁埠村</t>
  </si>
  <si>
    <t>新修道路695平方米、浆砌块石生态挡土墙330米，安装安防设施400米，完善旅游功能性设施等</t>
  </si>
  <si>
    <t>受益脱贫户20户，项目使用年限10年</t>
  </si>
  <si>
    <t>发展乡村旅游，带动周边群众增收</t>
  </si>
  <si>
    <t>丁埠村特色产业配套建设项目</t>
  </si>
  <si>
    <t>新建2688平方米棚室及相关配套等</t>
  </si>
  <si>
    <t>大棚16万元/个</t>
  </si>
  <si>
    <t>2026年3-10月</t>
  </si>
  <si>
    <t>受益脱贫户8户，项目使用年限10年</t>
  </si>
  <si>
    <t>通过改善生产生活条件，促进产业发展</t>
  </si>
  <si>
    <t>（五）</t>
  </si>
  <si>
    <t>旅游产业</t>
  </si>
  <si>
    <t>春山.溪谷民宿二期</t>
  </si>
  <si>
    <t>张冲村</t>
  </si>
  <si>
    <t>改造厂房及配套工程等</t>
  </si>
  <si>
    <t>旅游步道400元/平方米、盖板沟400元/米、路灯2000元/盏</t>
  </si>
  <si>
    <t>2026年3-9月</t>
  </si>
  <si>
    <t>受益脱贫户15户</t>
  </si>
  <si>
    <t>促进旅游产业发展，带动农户发展增收</t>
  </si>
  <si>
    <t>县文旅体育局</t>
  </si>
  <si>
    <t>金寨县龙盛旅游码头项目</t>
  </si>
  <si>
    <t>梅山村</t>
  </si>
  <si>
    <t>新建码头相关配套设施</t>
  </si>
  <si>
    <t>受益户250户</t>
  </si>
  <si>
    <t>促进旅游产业发展，带动农户务工增收</t>
  </si>
  <si>
    <t>（六）</t>
  </si>
  <si>
    <t>金融帮扶</t>
  </si>
  <si>
    <t>小额贷款贴息</t>
  </si>
  <si>
    <t>对脱贫户小额贷款给与贴息</t>
  </si>
  <si>
    <t>贴息70%</t>
  </si>
  <si>
    <t>受益脱贫户2400余户</t>
  </si>
  <si>
    <t>通过资金扶持，促进农户发展产业增收</t>
  </si>
  <si>
    <t>（七）</t>
  </si>
  <si>
    <t>集体经济</t>
  </si>
  <si>
    <t>面冲村集体经济项目</t>
  </si>
  <si>
    <t>改扩建</t>
  </si>
  <si>
    <t>改扩建原扶贫加工厂，提升内部环境和旅游住宿承载能力</t>
  </si>
  <si>
    <t>50万元/村</t>
  </si>
  <si>
    <t>受益脱贫人口5户，项目使用年限10年</t>
  </si>
  <si>
    <t>带动文旅产业发展，增加群众及村集体经济经营性收入</t>
  </si>
  <si>
    <t>李桥村集体经济项目</t>
  </si>
  <si>
    <t>李桥村</t>
  </si>
  <si>
    <t>支持春山露营地改造提升</t>
  </si>
  <si>
    <t>45万元/村</t>
  </si>
  <si>
    <t>受益脱贫户不低于80户，项目使用年限10年</t>
  </si>
  <si>
    <t>通过发展乡村旅游带动村集体经济增收，通过收购农产品、务工就业带动群众增收</t>
  </si>
  <si>
    <t>南溪村集体经济项目</t>
  </si>
  <si>
    <t>南溪村</t>
  </si>
  <si>
    <t>支持茶产业和蚕桑产业发展（茶产业：新增变压器一台、老茶园及生产设施改造提升等；蚕桑产业：改造大小蚕室及附属设施等）</t>
  </si>
  <si>
    <t>变压器12万元/台</t>
  </si>
  <si>
    <t>受益脱贫户11户，项目使用年限10年</t>
  </si>
  <si>
    <t>通过改善生产条件，促进蚕桑产业发展</t>
  </si>
  <si>
    <t>槐树湾村集体经济项目</t>
  </si>
  <si>
    <t>槐树湾乡政府</t>
  </si>
  <si>
    <t>槐树湾村</t>
  </si>
  <si>
    <t>新建115KW分布式屋顶光伏电站</t>
  </si>
  <si>
    <t>1000元/平方米</t>
  </si>
  <si>
    <t>受益脱贫户5户，项目使用10年</t>
  </si>
  <si>
    <t>通过收益分红带动村集体经济增收，促进农户稳定增收</t>
  </si>
  <si>
    <t>郭店村集体经济项目</t>
  </si>
  <si>
    <t>郭店村</t>
  </si>
  <si>
    <t>新建钢结构房屋300平方米及配套设施设备</t>
  </si>
  <si>
    <t>房屋1200元/平方</t>
  </si>
  <si>
    <t>受益户8户，项目使用年限10年</t>
  </si>
  <si>
    <t>增加村集体经济收入，拓宽就业渠道，促进脱贫劳动力就业增收，激发农户内生动力</t>
  </si>
  <si>
    <t>二</t>
  </si>
  <si>
    <t>能力提升</t>
  </si>
  <si>
    <t>教育帮扶</t>
  </si>
  <si>
    <t>雨露计划</t>
  </si>
  <si>
    <t>对中、高职脱贫学生给与补助</t>
  </si>
  <si>
    <t>每人每学期1500元</t>
  </si>
  <si>
    <t>受益脱贫户、监测户约2000户</t>
  </si>
  <si>
    <t>资助脱贫学生中职高职教育，提高就业能力，增加就业收入</t>
  </si>
  <si>
    <t>就业帮扶</t>
  </si>
  <si>
    <t>公益性岗位</t>
  </si>
  <si>
    <t>县人社局</t>
  </si>
  <si>
    <t>脱贫户、监测户村级公益性岗位劳务就业补助</t>
  </si>
  <si>
    <t>人均3600元/年</t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</si>
  <si>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1-12</t>
    </r>
    <r>
      <rPr>
        <sz val="11"/>
        <rFont val="宋体"/>
        <charset val="134"/>
      </rPr>
      <t>月</t>
    </r>
  </si>
  <si>
    <t>受益脱贫户、监测户10000户</t>
  </si>
  <si>
    <t>拓宽就业渠道，促进脱贫劳动力就业增收，激发农户内生动力</t>
  </si>
  <si>
    <t>三</t>
  </si>
  <si>
    <t>基础设施</t>
  </si>
  <si>
    <t>农业</t>
  </si>
  <si>
    <t>香源茶叶产能提升项目</t>
  </si>
  <si>
    <t>朱堂村</t>
  </si>
  <si>
    <t>黄大茶生产厂区及供电设施改造</t>
  </si>
  <si>
    <t>受益脱贫人口30户，户均增收2000元</t>
  </si>
  <si>
    <t>通过扩大生产，带动周边群众增收</t>
  </si>
  <si>
    <t>花石乡大湾茶厂改造提升项目</t>
  </si>
  <si>
    <t>改建</t>
  </si>
  <si>
    <t>大湾茶厂道路和厂房改造提升</t>
  </si>
  <si>
    <t>沥青路面120元/平方米，混凝土600元/立方米</t>
  </si>
  <si>
    <t>受益农户85户，项目使用年限10年</t>
  </si>
  <si>
    <t>通过扩大产业规模，带动农户发展增收</t>
  </si>
  <si>
    <t>龙马村基础设施配套项目</t>
  </si>
  <si>
    <t>燕子河镇政府</t>
  </si>
  <si>
    <t>龙马村</t>
  </si>
  <si>
    <t>破除恢复混凝土路面80平方米，铺设管道1800米及其它环境整治配套等</t>
  </si>
  <si>
    <t>混凝土700元/立方米，污水管道35元/米</t>
  </si>
  <si>
    <t>受益236户</t>
  </si>
  <si>
    <t>改善人居环境，提高群众幸福感</t>
  </si>
  <si>
    <t>花石乡大湾村安置点环境整治项目</t>
  </si>
  <si>
    <t>新建河堤护岸600立方米、河道及当家塘清淤5000立方米、破损房屋维修520平方米、人居环境整治350平方米等</t>
  </si>
  <si>
    <t>路面修复150元/平方米，混凝土700元/立方米</t>
  </si>
  <si>
    <t>受益农户24户，项目使用年限10年</t>
  </si>
  <si>
    <t>改善人居环境，提升农户幸福感、满意度</t>
  </si>
  <si>
    <t>飞机场村人居环境提升项目</t>
  </si>
  <si>
    <t>吴家店镇政府</t>
  </si>
  <si>
    <t>飞机场村</t>
  </si>
  <si>
    <t>挡土墙45米，道路改造提升1800米及配套设施等</t>
  </si>
  <si>
    <t>吴家店村人居环境提升项目</t>
  </si>
  <si>
    <t>吴家店村</t>
  </si>
  <si>
    <t>涵洞80米，检查井3个，道路改造提升1600米及配套设施等</t>
  </si>
  <si>
    <t>受益脱贫户14户，项目使用年限10年</t>
  </si>
  <si>
    <t>包畈村人居环境提升项目</t>
  </si>
  <si>
    <t>包畈村</t>
  </si>
  <si>
    <t>护坡49米，道路改造提升1500米及配套设施等</t>
  </si>
  <si>
    <t>受益脱贫户12户，项目使用年限10年</t>
  </si>
  <si>
    <t>黄河村人居环境提升项目</t>
  </si>
  <si>
    <t>新建压花地坪2700平方米，道路病害处理180平方米，青石板台阶40平方米等.</t>
  </si>
  <si>
    <t>压花地坪130元/平方米；路面180元/平方米</t>
  </si>
  <si>
    <t>受益农户100户，项目使用年限10年</t>
  </si>
  <si>
    <t>后畈村人居环境提升项目</t>
  </si>
  <si>
    <t>后畈村</t>
  </si>
  <si>
    <t>新建块石护边126米，生态护岸90立方米，道路病害处理64平方米生态排水沟143米等</t>
  </si>
  <si>
    <t>砼护岸430元/立方米；浆砌石挡土墙400元/立方米</t>
  </si>
  <si>
    <t>受益农户50户，项目使用年限10年</t>
  </si>
  <si>
    <t>马石村人居环境提升项目</t>
  </si>
  <si>
    <t>马石村</t>
  </si>
  <si>
    <t>新建花池300米，块石护边400米，生态护岸90立方米，过路涵一座，道路病害处理290平方米等。</t>
  </si>
  <si>
    <t>浆砌石挡土墙400元/立方米；双层块石140元/米</t>
  </si>
  <si>
    <t>流波䃥镇路域环境整治项目</t>
  </si>
  <si>
    <t>流波村
张冲村</t>
  </si>
  <si>
    <t>沿线排水沟、护岸、硬化及基础设施配套等</t>
  </si>
  <si>
    <t>混凝土700元/立方米、排水沟260元/米</t>
  </si>
  <si>
    <t>2026年3-6月</t>
  </si>
  <si>
    <t>受益脱贫户12户</t>
  </si>
  <si>
    <t>长岭乡人居环境整治提升项目</t>
  </si>
  <si>
    <t>长山冲村
界岭村</t>
  </si>
  <si>
    <t>新建停车场200平方米、排水沟3700米、挡土墙1400米、步道3000平方米，修复步道550米，“五小园”及人居环境整治等</t>
  </si>
  <si>
    <t>排水沟350元/米；步道200元/平方米</t>
  </si>
  <si>
    <t>受益脱贫户233户，户均增收500元</t>
  </si>
  <si>
    <t>基础设施完善提升，提升群众幸福感</t>
  </si>
  <si>
    <t>徐冲村河舟组道路项目</t>
  </si>
  <si>
    <t>河舟组新建道路面积约7500平方米</t>
  </si>
  <si>
    <t>受益户78户</t>
  </si>
  <si>
    <t>改善农户生产生活交通条件，提升农户幸福感</t>
  </si>
  <si>
    <t>县交通局</t>
  </si>
  <si>
    <t>交通</t>
  </si>
  <si>
    <t>长岭关村唐王寨旅游道路配套项目</t>
  </si>
  <si>
    <t>长岭关村</t>
  </si>
  <si>
    <t>新建护岸110米、人行步道1800平方米等配套工程</t>
  </si>
  <si>
    <t>50万元/公里</t>
  </si>
  <si>
    <t>受益脱贫人口16人，项目使用10年</t>
  </si>
  <si>
    <t>麻河村水毁修复项目</t>
  </si>
  <si>
    <t>麻河村</t>
  </si>
  <si>
    <t>新建护岸50米，破损路面修复1000平方米</t>
  </si>
  <si>
    <t>受益脱贫户25户，项目使用年限10年</t>
  </si>
  <si>
    <t>水利工程</t>
  </si>
  <si>
    <t>园艺场拦砂坎改造工程</t>
  </si>
  <si>
    <t>县水利局</t>
  </si>
  <si>
    <t>小南京村</t>
  </si>
  <si>
    <t>建设泄水闸1座并对溢流孔进行封堵</t>
  </si>
  <si>
    <t>混凝土600元/立方米，泄水闸10万元/座</t>
  </si>
  <si>
    <t>南溪夹河水厂工程（二期）</t>
  </si>
  <si>
    <t>南溪镇</t>
  </si>
  <si>
    <t>支持南溪夹河水厂至斑竹园高位水池段9800米高压管道建设</t>
  </si>
  <si>
    <t>管道580元/米</t>
  </si>
  <si>
    <t>受益户数约1310户</t>
  </si>
  <si>
    <t>提高群众供水保障能力，改善生活水平，促进经济发展</t>
  </si>
  <si>
    <t>四</t>
  </si>
  <si>
    <t>管理费</t>
  </si>
  <si>
    <t>2026年项目管理费</t>
  </si>
  <si>
    <t>县财政局</t>
  </si>
  <si>
    <t>用于项目勘察设计、监理、审计费用</t>
  </si>
  <si>
    <t>根据项目投资补助</t>
  </si>
  <si>
    <t>保障项目建设成效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</si>
</sst>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6">
    <font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0" fontId="5" fillId="0" borderId="1" xfId="3" applyNumberFormat="1" applyFont="1" applyFill="1" applyBorder="1" applyAlignment="1">
      <alignment horizontal="center" vertical="center" wrapText="1"/>
    </xf>
    <xf numFmtId="177" fontId="2" fillId="0" borderId="1" xfId="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9"/>
  <sheetViews>
    <sheetView tabSelected="1" workbookViewId="0">
      <pane ySplit="3" topLeftCell="A73" activePane="bottomLeft" state="frozen"/>
      <selection/>
      <selection pane="bottomLeft" activeCell="A2" sqref="A2:N2"/>
    </sheetView>
  </sheetViews>
  <sheetFormatPr defaultColWidth="9" defaultRowHeight="14.4"/>
  <cols>
    <col min="1" max="1" width="7.21666666666667" style="2" customWidth="1"/>
    <col min="2" max="2" width="24.1333333333333" style="3" customWidth="1"/>
    <col min="3" max="3" width="15" style="4" customWidth="1"/>
    <col min="4" max="4" width="8.625" style="4" customWidth="1"/>
    <col min="5" max="5" width="11" style="4" customWidth="1"/>
    <col min="6" max="6" width="11.125" style="5" customWidth="1"/>
    <col min="7" max="7" width="53.225" style="3" customWidth="1"/>
    <col min="8" max="8" width="15.375" style="3" customWidth="1"/>
    <col min="9" max="9" width="14.25" style="4" customWidth="1"/>
    <col min="10" max="10" width="15.125" style="4" customWidth="1"/>
    <col min="11" max="11" width="21.125" style="4" customWidth="1"/>
    <col min="12" max="12" width="12.875" style="4" customWidth="1"/>
    <col min="13" max="13" width="10.625" style="4" hidden="1" customWidth="1"/>
    <col min="14" max="14" width="9.5" style="4" customWidth="1"/>
    <col min="15" max="16384" width="9" style="2"/>
  </cols>
  <sheetData>
    <row r="1" s="1" customFormat="1" ht="20.4" spans="1:14">
      <c r="A1" s="6" t="s">
        <v>0</v>
      </c>
      <c r="B1" s="7"/>
      <c r="C1" s="8"/>
      <c r="D1" s="8"/>
      <c r="E1" s="8"/>
      <c r="F1" s="9"/>
      <c r="G1" s="7"/>
      <c r="H1" s="7"/>
      <c r="I1" s="8"/>
      <c r="J1" s="8"/>
      <c r="K1" s="8"/>
      <c r="L1" s="8"/>
      <c r="M1" s="8"/>
      <c r="N1" s="8"/>
    </row>
    <row r="2" s="1" customFormat="1" ht="45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1" ht="45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</row>
    <row r="4" s="2" customFormat="1" ht="36" customHeight="1" spans="1:14">
      <c r="A4" s="13" t="s">
        <v>16</v>
      </c>
      <c r="B4" s="14"/>
      <c r="C4" s="14"/>
      <c r="D4" s="14"/>
      <c r="E4" s="15"/>
      <c r="F4" s="16">
        <f>F5+F56+F51+F78</f>
        <v>9350</v>
      </c>
      <c r="G4" s="17"/>
      <c r="H4" s="17"/>
      <c r="I4" s="11"/>
      <c r="J4" s="11"/>
      <c r="K4" s="11"/>
      <c r="L4" s="11"/>
      <c r="M4" s="11"/>
      <c r="N4" s="17"/>
    </row>
    <row r="5" s="2" customFormat="1" ht="34.5" customHeight="1" spans="1:14">
      <c r="A5" s="11" t="s">
        <v>17</v>
      </c>
      <c r="B5" s="18" t="s">
        <v>18</v>
      </c>
      <c r="C5" s="11"/>
      <c r="D5" s="11"/>
      <c r="E5" s="11"/>
      <c r="F5" s="16">
        <f>F6+F23+F27+F31+F40+F43+F45</f>
        <v>6082.5895</v>
      </c>
      <c r="G5" s="17"/>
      <c r="H5" s="17"/>
      <c r="I5" s="19"/>
      <c r="J5" s="19"/>
      <c r="K5" s="19"/>
      <c r="L5" s="19"/>
      <c r="M5" s="11"/>
      <c r="N5" s="20"/>
    </row>
    <row r="6" s="2" customFormat="1" ht="34.5" customHeight="1" spans="1:14">
      <c r="A6" s="11" t="s">
        <v>19</v>
      </c>
      <c r="B6" s="18" t="s">
        <v>20</v>
      </c>
      <c r="C6" s="11"/>
      <c r="D6" s="11"/>
      <c r="E6" s="11"/>
      <c r="F6" s="12">
        <f>SUM(F7:F22)</f>
        <v>3499.58</v>
      </c>
      <c r="G6" s="17"/>
      <c r="H6" s="17"/>
      <c r="I6" s="11"/>
      <c r="J6" s="11"/>
      <c r="K6" s="11"/>
      <c r="L6" s="11"/>
      <c r="M6" s="11"/>
      <c r="N6" s="21"/>
    </row>
    <row r="7" s="2" customFormat="1" ht="60" customHeight="1" spans="1:14">
      <c r="A7" s="21">
        <f>MAX(A$1:A6)+1</f>
        <v>1</v>
      </c>
      <c r="B7" s="22" t="s">
        <v>21</v>
      </c>
      <c r="C7" s="21" t="s">
        <v>22</v>
      </c>
      <c r="D7" s="21" t="s">
        <v>23</v>
      </c>
      <c r="E7" s="21" t="s">
        <v>24</v>
      </c>
      <c r="F7" s="21">
        <v>520</v>
      </c>
      <c r="G7" s="23" t="s">
        <v>25</v>
      </c>
      <c r="H7" s="23" t="s">
        <v>26</v>
      </c>
      <c r="I7" s="21" t="s">
        <v>27</v>
      </c>
      <c r="J7" s="24" t="s">
        <v>28</v>
      </c>
      <c r="K7" s="21" t="s">
        <v>29</v>
      </c>
      <c r="L7" s="21" t="s">
        <v>30</v>
      </c>
      <c r="M7" s="21" t="s">
        <v>31</v>
      </c>
      <c r="N7" s="21"/>
    </row>
    <row r="8" s="2" customFormat="1" ht="57" customHeight="1" spans="1:14">
      <c r="A8" s="21">
        <f>MAX(A$1:A7)+1</f>
        <v>2</v>
      </c>
      <c r="B8" s="22" t="s">
        <v>32</v>
      </c>
      <c r="C8" s="21" t="s">
        <v>33</v>
      </c>
      <c r="D8" s="21" t="s">
        <v>23</v>
      </c>
      <c r="E8" s="21" t="s">
        <v>34</v>
      </c>
      <c r="F8" s="21">
        <v>300</v>
      </c>
      <c r="G8" s="23" t="s">
        <v>35</v>
      </c>
      <c r="H8" s="23" t="s">
        <v>36</v>
      </c>
      <c r="I8" s="24" t="s">
        <v>37</v>
      </c>
      <c r="J8" s="24" t="s">
        <v>38</v>
      </c>
      <c r="K8" s="24" t="s">
        <v>39</v>
      </c>
      <c r="L8" s="21" t="s">
        <v>30</v>
      </c>
      <c r="M8" s="21" t="s">
        <v>31</v>
      </c>
      <c r="N8" s="21"/>
    </row>
    <row r="9" s="2" customFormat="1" ht="66" customHeight="1" spans="1:14">
      <c r="A9" s="21">
        <f>MAX(A$1:A8)+1</f>
        <v>3</v>
      </c>
      <c r="B9" s="22" t="s">
        <v>40</v>
      </c>
      <c r="C9" s="21" t="s">
        <v>41</v>
      </c>
      <c r="D9" s="21" t="s">
        <v>23</v>
      </c>
      <c r="E9" s="21" t="s">
        <v>42</v>
      </c>
      <c r="F9" s="21">
        <v>200</v>
      </c>
      <c r="G9" s="23" t="s">
        <v>43</v>
      </c>
      <c r="H9" s="23" t="s">
        <v>44</v>
      </c>
      <c r="I9" s="24" t="s">
        <v>45</v>
      </c>
      <c r="J9" s="24" t="s">
        <v>46</v>
      </c>
      <c r="K9" s="24" t="s">
        <v>47</v>
      </c>
      <c r="L9" s="21" t="s">
        <v>30</v>
      </c>
      <c r="M9" s="21" t="s">
        <v>31</v>
      </c>
      <c r="N9" s="21"/>
    </row>
    <row r="10" s="2" customFormat="1" ht="54" customHeight="1" spans="1:14">
      <c r="A10" s="21">
        <f>MAX(A$1:A9)+1</f>
        <v>4</v>
      </c>
      <c r="B10" s="22" t="s">
        <v>48</v>
      </c>
      <c r="C10" s="21" t="s">
        <v>49</v>
      </c>
      <c r="D10" s="21" t="s">
        <v>23</v>
      </c>
      <c r="E10" s="21" t="s">
        <v>50</v>
      </c>
      <c r="F10" s="21">
        <v>20</v>
      </c>
      <c r="G10" s="23" t="s">
        <v>51</v>
      </c>
      <c r="H10" s="23" t="s">
        <v>52</v>
      </c>
      <c r="I10" s="24" t="s">
        <v>53</v>
      </c>
      <c r="J10" s="24" t="s">
        <v>54</v>
      </c>
      <c r="K10" s="24" t="s">
        <v>55</v>
      </c>
      <c r="L10" s="21" t="s">
        <v>30</v>
      </c>
      <c r="M10" s="21" t="s">
        <v>31</v>
      </c>
      <c r="N10" s="21"/>
    </row>
    <row r="11" s="2" customFormat="1" ht="57" customHeight="1" spans="1:14">
      <c r="A11" s="21">
        <f>MAX(A$1:A10)+1</f>
        <v>5</v>
      </c>
      <c r="B11" s="22" t="s">
        <v>56</v>
      </c>
      <c r="C11" s="21" t="s">
        <v>57</v>
      </c>
      <c r="D11" s="21" t="s">
        <v>23</v>
      </c>
      <c r="E11" s="21" t="s">
        <v>58</v>
      </c>
      <c r="F11" s="21">
        <v>200</v>
      </c>
      <c r="G11" s="23" t="s">
        <v>59</v>
      </c>
      <c r="H11" s="23" t="s">
        <v>60</v>
      </c>
      <c r="I11" s="24" t="s">
        <v>61</v>
      </c>
      <c r="J11" s="24" t="s">
        <v>62</v>
      </c>
      <c r="K11" s="24" t="s">
        <v>55</v>
      </c>
      <c r="L11" s="21" t="s">
        <v>30</v>
      </c>
      <c r="M11" s="21" t="s">
        <v>31</v>
      </c>
      <c r="N11" s="21"/>
    </row>
    <row r="12" s="2" customFormat="1" ht="63" customHeight="1" spans="1:14">
      <c r="A12" s="21">
        <f>MAX(A$1:A11)+1</f>
        <v>6</v>
      </c>
      <c r="B12" s="22" t="s">
        <v>63</v>
      </c>
      <c r="C12" s="21" t="s">
        <v>64</v>
      </c>
      <c r="D12" s="21" t="s">
        <v>23</v>
      </c>
      <c r="E12" s="21" t="s">
        <v>65</v>
      </c>
      <c r="F12" s="21">
        <v>100</v>
      </c>
      <c r="G12" s="23" t="s">
        <v>66</v>
      </c>
      <c r="H12" s="23" t="s">
        <v>67</v>
      </c>
      <c r="I12" s="24" t="s">
        <v>68</v>
      </c>
      <c r="J12" s="24" t="s">
        <v>69</v>
      </c>
      <c r="K12" s="24" t="s">
        <v>39</v>
      </c>
      <c r="L12" s="21" t="s">
        <v>30</v>
      </c>
      <c r="M12" s="21" t="s">
        <v>31</v>
      </c>
      <c r="N12" s="21"/>
    </row>
    <row r="13" s="2" customFormat="1" ht="48" customHeight="1" spans="1:14">
      <c r="A13" s="21">
        <f>MAX(A$1:A12)+1</f>
        <v>7</v>
      </c>
      <c r="B13" s="22" t="s">
        <v>70</v>
      </c>
      <c r="C13" s="21" t="s">
        <v>41</v>
      </c>
      <c r="D13" s="21" t="s">
        <v>23</v>
      </c>
      <c r="E13" s="21" t="s">
        <v>71</v>
      </c>
      <c r="F13" s="21">
        <v>150</v>
      </c>
      <c r="G13" s="23" t="s">
        <v>72</v>
      </c>
      <c r="H13" s="24" t="s">
        <v>73</v>
      </c>
      <c r="I13" s="24" t="s">
        <v>45</v>
      </c>
      <c r="J13" s="24" t="s">
        <v>74</v>
      </c>
      <c r="K13" s="24" t="s">
        <v>75</v>
      </c>
      <c r="L13" s="21" t="s">
        <v>30</v>
      </c>
      <c r="M13" s="21" t="s">
        <v>76</v>
      </c>
      <c r="N13" s="21"/>
    </row>
    <row r="14" s="2" customFormat="1" ht="63" customHeight="1" spans="1:14">
      <c r="A14" s="21">
        <f>MAX(A$1:A13)+1</f>
        <v>8</v>
      </c>
      <c r="B14" s="22" t="s">
        <v>77</v>
      </c>
      <c r="C14" s="21" t="s">
        <v>30</v>
      </c>
      <c r="D14" s="21" t="s">
        <v>23</v>
      </c>
      <c r="E14" s="21" t="s">
        <v>78</v>
      </c>
      <c r="F14" s="21">
        <v>122.58</v>
      </c>
      <c r="G14" s="23" t="s">
        <v>79</v>
      </c>
      <c r="H14" s="23" t="s">
        <v>80</v>
      </c>
      <c r="I14" s="24" t="s">
        <v>37</v>
      </c>
      <c r="J14" s="24" t="s">
        <v>81</v>
      </c>
      <c r="K14" s="24" t="s">
        <v>82</v>
      </c>
      <c r="L14" s="21" t="s">
        <v>30</v>
      </c>
      <c r="M14" s="21" t="s">
        <v>76</v>
      </c>
      <c r="N14" s="21"/>
    </row>
    <row r="15" s="2" customFormat="1" ht="102" customHeight="1" spans="1:14">
      <c r="A15" s="21">
        <f>MAX(A$1:A14)+1</f>
        <v>9</v>
      </c>
      <c r="B15" s="22" t="s">
        <v>83</v>
      </c>
      <c r="C15" s="21" t="s">
        <v>30</v>
      </c>
      <c r="D15" s="21" t="s">
        <v>23</v>
      </c>
      <c r="E15" s="21" t="s">
        <v>84</v>
      </c>
      <c r="F15" s="21">
        <v>660</v>
      </c>
      <c r="G15" s="23" t="s">
        <v>85</v>
      </c>
      <c r="H15" s="23" t="s">
        <v>86</v>
      </c>
      <c r="I15" s="24" t="s">
        <v>61</v>
      </c>
      <c r="J15" s="24" t="s">
        <v>62</v>
      </c>
      <c r="K15" s="24" t="s">
        <v>87</v>
      </c>
      <c r="L15" s="21" t="s">
        <v>30</v>
      </c>
      <c r="M15" s="21" t="s">
        <v>76</v>
      </c>
      <c r="N15" s="21"/>
    </row>
    <row r="16" s="2" customFormat="1" ht="39" customHeight="1" spans="1:14">
      <c r="A16" s="21">
        <f>MAX(A$1:A15)+1</f>
        <v>10</v>
      </c>
      <c r="B16" s="22" t="s">
        <v>88</v>
      </c>
      <c r="C16" s="21" t="s">
        <v>30</v>
      </c>
      <c r="D16" s="21" t="s">
        <v>23</v>
      </c>
      <c r="E16" s="21" t="s">
        <v>89</v>
      </c>
      <c r="F16" s="21">
        <v>10</v>
      </c>
      <c r="G16" s="25" t="s">
        <v>90</v>
      </c>
      <c r="H16" s="23" t="s">
        <v>91</v>
      </c>
      <c r="I16" s="24" t="s">
        <v>37</v>
      </c>
      <c r="J16" s="24" t="s">
        <v>92</v>
      </c>
      <c r="K16" s="24" t="s">
        <v>93</v>
      </c>
      <c r="L16" s="21" t="s">
        <v>30</v>
      </c>
      <c r="M16" s="21" t="s">
        <v>76</v>
      </c>
      <c r="N16" s="21"/>
    </row>
    <row r="17" s="2" customFormat="1" ht="86.4" spans="1:14">
      <c r="A17" s="21">
        <f>MAX(A$1:A16)+1</f>
        <v>11</v>
      </c>
      <c r="B17" s="22" t="s">
        <v>94</v>
      </c>
      <c r="C17" s="21" t="s">
        <v>95</v>
      </c>
      <c r="D17" s="21" t="s">
        <v>23</v>
      </c>
      <c r="E17" s="21" t="s">
        <v>96</v>
      </c>
      <c r="F17" s="21">
        <v>50</v>
      </c>
      <c r="G17" s="25" t="s">
        <v>97</v>
      </c>
      <c r="H17" s="23" t="s">
        <v>98</v>
      </c>
      <c r="I17" s="24" t="s">
        <v>99</v>
      </c>
      <c r="J17" s="24" t="s">
        <v>100</v>
      </c>
      <c r="K17" s="24" t="s">
        <v>101</v>
      </c>
      <c r="L17" s="21" t="s">
        <v>30</v>
      </c>
      <c r="M17" s="21" t="s">
        <v>76</v>
      </c>
      <c r="N17" s="21"/>
    </row>
    <row r="18" s="2" customFormat="1" ht="64" customHeight="1" spans="1:14">
      <c r="A18" s="21">
        <f>MAX(A$1:A17)+1</f>
        <v>12</v>
      </c>
      <c r="B18" s="22" t="s">
        <v>102</v>
      </c>
      <c r="C18" s="21" t="s">
        <v>30</v>
      </c>
      <c r="D18" s="21" t="s">
        <v>23</v>
      </c>
      <c r="E18" s="21" t="s">
        <v>84</v>
      </c>
      <c r="F18" s="21">
        <v>100</v>
      </c>
      <c r="G18" s="25" t="s">
        <v>103</v>
      </c>
      <c r="H18" s="23" t="s">
        <v>104</v>
      </c>
      <c r="I18" s="24" t="s">
        <v>37</v>
      </c>
      <c r="J18" s="24" t="s">
        <v>105</v>
      </c>
      <c r="K18" s="24" t="s">
        <v>106</v>
      </c>
      <c r="L18" s="21" t="s">
        <v>30</v>
      </c>
      <c r="M18" s="21" t="s">
        <v>76</v>
      </c>
      <c r="N18" s="21"/>
    </row>
    <row r="19" s="2" customFormat="1" ht="72" customHeight="1" spans="1:14">
      <c r="A19" s="21">
        <f>MAX(A$1:A18)+1</f>
        <v>13</v>
      </c>
      <c r="B19" s="22" t="s">
        <v>107</v>
      </c>
      <c r="C19" s="21" t="s">
        <v>30</v>
      </c>
      <c r="D19" s="21" t="s">
        <v>23</v>
      </c>
      <c r="E19" s="21" t="s">
        <v>84</v>
      </c>
      <c r="F19" s="21">
        <v>287</v>
      </c>
      <c r="G19" s="25" t="s">
        <v>108</v>
      </c>
      <c r="H19" s="23" t="s">
        <v>109</v>
      </c>
      <c r="I19" s="24" t="s">
        <v>37</v>
      </c>
      <c r="J19" s="24" t="s">
        <v>110</v>
      </c>
      <c r="K19" s="24" t="s">
        <v>111</v>
      </c>
      <c r="L19" s="21" t="s">
        <v>30</v>
      </c>
      <c r="M19" s="21" t="s">
        <v>76</v>
      </c>
      <c r="N19" s="21"/>
    </row>
    <row r="20" s="2" customFormat="1" ht="28.8" spans="1:14">
      <c r="A20" s="21">
        <f>MAX(A$1:A19)+1</f>
        <v>14</v>
      </c>
      <c r="B20" s="22" t="s">
        <v>112</v>
      </c>
      <c r="C20" s="21" t="s">
        <v>30</v>
      </c>
      <c r="D20" s="21" t="s">
        <v>23</v>
      </c>
      <c r="E20" s="21" t="s">
        <v>113</v>
      </c>
      <c r="F20" s="21">
        <v>30</v>
      </c>
      <c r="G20" s="25" t="s">
        <v>114</v>
      </c>
      <c r="H20" s="23" t="s">
        <v>115</v>
      </c>
      <c r="I20" s="24" t="s">
        <v>37</v>
      </c>
      <c r="J20" s="24" t="s">
        <v>92</v>
      </c>
      <c r="K20" s="24" t="s">
        <v>116</v>
      </c>
      <c r="L20" s="21" t="s">
        <v>30</v>
      </c>
      <c r="M20" s="21" t="s">
        <v>31</v>
      </c>
      <c r="N20" s="21"/>
    </row>
    <row r="21" s="2" customFormat="1" ht="72" customHeight="1" spans="1:14">
      <c r="A21" s="21">
        <f>MAX(A$1:A20)+1</f>
        <v>15</v>
      </c>
      <c r="B21" s="22" t="s">
        <v>117</v>
      </c>
      <c r="C21" s="21" t="s">
        <v>118</v>
      </c>
      <c r="D21" s="21" t="s">
        <v>23</v>
      </c>
      <c r="E21" s="21" t="s">
        <v>119</v>
      </c>
      <c r="F21" s="21">
        <v>450</v>
      </c>
      <c r="G21" s="25" t="s">
        <v>120</v>
      </c>
      <c r="H21" s="25" t="s">
        <v>121</v>
      </c>
      <c r="I21" s="24" t="s">
        <v>122</v>
      </c>
      <c r="J21" s="21" t="s">
        <v>123</v>
      </c>
      <c r="K21" s="24" t="s">
        <v>124</v>
      </c>
      <c r="L21" s="21" t="s">
        <v>30</v>
      </c>
      <c r="M21" s="21" t="s">
        <v>125</v>
      </c>
      <c r="N21" s="21"/>
    </row>
    <row r="22" s="2" customFormat="1" ht="63" customHeight="1" spans="1:14">
      <c r="A22" s="21">
        <f>MAX(A$1:A21)+1</f>
        <v>16</v>
      </c>
      <c r="B22" s="22" t="s">
        <v>126</v>
      </c>
      <c r="C22" s="21" t="s">
        <v>127</v>
      </c>
      <c r="D22" s="21" t="s">
        <v>23</v>
      </c>
      <c r="E22" s="21" t="s">
        <v>128</v>
      </c>
      <c r="F22" s="21">
        <v>300</v>
      </c>
      <c r="G22" s="25" t="s">
        <v>129</v>
      </c>
      <c r="H22" s="23" t="s">
        <v>130</v>
      </c>
      <c r="I22" s="24" t="s">
        <v>37</v>
      </c>
      <c r="J22" s="24" t="s">
        <v>131</v>
      </c>
      <c r="K22" s="24" t="s">
        <v>132</v>
      </c>
      <c r="L22" s="21" t="s">
        <v>30</v>
      </c>
      <c r="M22" s="21" t="s">
        <v>125</v>
      </c>
      <c r="N22" s="21"/>
    </row>
    <row r="23" s="2" customFormat="1" ht="43" customHeight="1" spans="1:14">
      <c r="A23" s="11" t="s">
        <v>133</v>
      </c>
      <c r="B23" s="18" t="s">
        <v>134</v>
      </c>
      <c r="C23" s="11"/>
      <c r="D23" s="11"/>
      <c r="E23" s="11"/>
      <c r="F23" s="16">
        <f>SUM(F24:F26)</f>
        <v>412.5095</v>
      </c>
      <c r="G23" s="17"/>
      <c r="H23" s="17"/>
      <c r="I23" s="11"/>
      <c r="J23" s="11"/>
      <c r="K23" s="11"/>
      <c r="L23" s="11"/>
      <c r="M23" s="11"/>
      <c r="N23" s="21"/>
    </row>
    <row r="24" s="2" customFormat="1" ht="47" customHeight="1" spans="1:14">
      <c r="A24" s="21">
        <f>MAX(A$1:A23)+1</f>
        <v>17</v>
      </c>
      <c r="B24" s="22" t="s">
        <v>135</v>
      </c>
      <c r="C24" s="21" t="s">
        <v>136</v>
      </c>
      <c r="D24" s="21" t="s">
        <v>23</v>
      </c>
      <c r="E24" s="21" t="s">
        <v>84</v>
      </c>
      <c r="F24" s="21">
        <v>269.8635</v>
      </c>
      <c r="G24" s="22" t="s">
        <v>137</v>
      </c>
      <c r="H24" s="26" t="s">
        <v>138</v>
      </c>
      <c r="I24" s="24" t="s">
        <v>139</v>
      </c>
      <c r="J24" s="24" t="s">
        <v>140</v>
      </c>
      <c r="K24" s="24" t="s">
        <v>141</v>
      </c>
      <c r="L24" s="21" t="s">
        <v>136</v>
      </c>
      <c r="M24" s="21" t="s">
        <v>76</v>
      </c>
      <c r="N24" s="21"/>
    </row>
    <row r="25" s="2" customFormat="1" ht="93" customHeight="1" spans="1:14">
      <c r="A25" s="21">
        <f>MAX(A$1:A24)+1</f>
        <v>18</v>
      </c>
      <c r="B25" s="22" t="s">
        <v>142</v>
      </c>
      <c r="C25" s="21" t="s">
        <v>143</v>
      </c>
      <c r="D25" s="21" t="s">
        <v>23</v>
      </c>
      <c r="E25" s="21" t="s">
        <v>144</v>
      </c>
      <c r="F25" s="21">
        <v>22.646</v>
      </c>
      <c r="G25" s="22" t="s">
        <v>145</v>
      </c>
      <c r="H25" s="22" t="s">
        <v>146</v>
      </c>
      <c r="I25" s="24" t="s">
        <v>45</v>
      </c>
      <c r="J25" s="21" t="s">
        <v>147</v>
      </c>
      <c r="K25" s="21" t="s">
        <v>148</v>
      </c>
      <c r="L25" s="21" t="s">
        <v>136</v>
      </c>
      <c r="M25" s="21" t="s">
        <v>31</v>
      </c>
      <c r="N25" s="21" t="s">
        <v>149</v>
      </c>
    </row>
    <row r="26" s="2" customFormat="1" ht="51" customHeight="1" spans="1:14">
      <c r="A26" s="21">
        <f>MAX(A$1:A25)+1</f>
        <v>19</v>
      </c>
      <c r="B26" s="22" t="s">
        <v>150</v>
      </c>
      <c r="C26" s="21" t="s">
        <v>151</v>
      </c>
      <c r="D26" s="21" t="s">
        <v>23</v>
      </c>
      <c r="E26" s="21" t="s">
        <v>152</v>
      </c>
      <c r="F26" s="21">
        <v>120</v>
      </c>
      <c r="G26" s="22" t="s">
        <v>153</v>
      </c>
      <c r="H26" s="26" t="s">
        <v>154</v>
      </c>
      <c r="I26" s="24" t="s">
        <v>122</v>
      </c>
      <c r="J26" s="24" t="s">
        <v>155</v>
      </c>
      <c r="K26" s="24" t="s">
        <v>156</v>
      </c>
      <c r="L26" s="21" t="s">
        <v>136</v>
      </c>
      <c r="M26" s="21" t="s">
        <v>125</v>
      </c>
      <c r="N26" s="21"/>
    </row>
    <row r="27" s="2" customFormat="1" ht="34.5" customHeight="1" spans="1:14">
      <c r="A27" s="11" t="s">
        <v>157</v>
      </c>
      <c r="B27" s="18" t="s">
        <v>158</v>
      </c>
      <c r="C27" s="11"/>
      <c r="D27" s="11"/>
      <c r="E27" s="11"/>
      <c r="F27" s="12">
        <f>SUM(F28:F30)</f>
        <v>160</v>
      </c>
      <c r="G27" s="17"/>
      <c r="H27" s="17"/>
      <c r="I27" s="11"/>
      <c r="J27" s="11"/>
      <c r="K27" s="11"/>
      <c r="L27" s="11"/>
      <c r="M27" s="11"/>
      <c r="N27" s="21"/>
    </row>
    <row r="28" s="2" customFormat="1" ht="60" customHeight="1" spans="1:14">
      <c r="A28" s="21">
        <f>MAX(A$1:A27)+1</f>
        <v>20</v>
      </c>
      <c r="B28" s="22" t="s">
        <v>159</v>
      </c>
      <c r="C28" s="21" t="s">
        <v>160</v>
      </c>
      <c r="D28" s="21" t="s">
        <v>23</v>
      </c>
      <c r="E28" s="21" t="s">
        <v>161</v>
      </c>
      <c r="F28" s="24">
        <v>10</v>
      </c>
      <c r="G28" s="23" t="s">
        <v>162</v>
      </c>
      <c r="H28" s="23" t="s">
        <v>163</v>
      </c>
      <c r="I28" s="24" t="s">
        <v>61</v>
      </c>
      <c r="J28" s="24" t="s">
        <v>164</v>
      </c>
      <c r="K28" s="24" t="s">
        <v>165</v>
      </c>
      <c r="L28" s="24" t="s">
        <v>160</v>
      </c>
      <c r="M28" s="21" t="s">
        <v>76</v>
      </c>
      <c r="N28" s="21"/>
    </row>
    <row r="29" s="2" customFormat="1" ht="60" customHeight="1" spans="1:14">
      <c r="A29" s="21">
        <f>MAX(A$1:A28)+1</f>
        <v>21</v>
      </c>
      <c r="B29" s="22" t="s">
        <v>166</v>
      </c>
      <c r="C29" s="21" t="s">
        <v>160</v>
      </c>
      <c r="D29" s="21" t="s">
        <v>23</v>
      </c>
      <c r="E29" s="21" t="s">
        <v>78</v>
      </c>
      <c r="F29" s="24">
        <v>120</v>
      </c>
      <c r="G29" s="23" t="s">
        <v>167</v>
      </c>
      <c r="H29" s="23" t="s">
        <v>168</v>
      </c>
      <c r="I29" s="24" t="s">
        <v>61</v>
      </c>
      <c r="J29" s="24" t="s">
        <v>169</v>
      </c>
      <c r="K29" s="24" t="s">
        <v>170</v>
      </c>
      <c r="L29" s="24" t="s">
        <v>160</v>
      </c>
      <c r="M29" s="21" t="s">
        <v>31</v>
      </c>
      <c r="N29" s="21"/>
    </row>
    <row r="30" s="2" customFormat="1" ht="54" customHeight="1" spans="1:14">
      <c r="A30" s="21">
        <f>MAX(A$1:A29)+1</f>
        <v>22</v>
      </c>
      <c r="B30" s="22" t="s">
        <v>171</v>
      </c>
      <c r="C30" s="21" t="s">
        <v>172</v>
      </c>
      <c r="D30" s="21" t="s">
        <v>23</v>
      </c>
      <c r="E30" s="21" t="s">
        <v>173</v>
      </c>
      <c r="F30" s="24">
        <v>30</v>
      </c>
      <c r="G30" s="25" t="s">
        <v>174</v>
      </c>
      <c r="H30" s="23" t="s">
        <v>175</v>
      </c>
      <c r="I30" s="24" t="s">
        <v>68</v>
      </c>
      <c r="J30" s="24" t="s">
        <v>176</v>
      </c>
      <c r="K30" s="24" t="s">
        <v>177</v>
      </c>
      <c r="L30" s="24" t="s">
        <v>160</v>
      </c>
      <c r="M30" s="21" t="s">
        <v>31</v>
      </c>
      <c r="N30" s="21"/>
    </row>
    <row r="31" s="2" customFormat="1" ht="34.5" customHeight="1" spans="1:14">
      <c r="A31" s="11" t="s">
        <v>178</v>
      </c>
      <c r="B31" s="18" t="s">
        <v>179</v>
      </c>
      <c r="C31" s="11"/>
      <c r="D31" s="11"/>
      <c r="E31" s="11"/>
      <c r="F31" s="12">
        <f>SUM(F32:F39)</f>
        <v>995.5</v>
      </c>
      <c r="G31" s="17"/>
      <c r="H31" s="17"/>
      <c r="I31" s="11"/>
      <c r="J31" s="11"/>
      <c r="K31" s="11"/>
      <c r="L31" s="11"/>
      <c r="M31" s="11"/>
      <c r="N31" s="21"/>
    </row>
    <row r="32" s="2" customFormat="1" ht="60" customHeight="1" spans="1:14">
      <c r="A32" s="21">
        <f>MAX(A$1:A31)+1</f>
        <v>23</v>
      </c>
      <c r="B32" s="22" t="s">
        <v>180</v>
      </c>
      <c r="C32" s="21" t="s">
        <v>181</v>
      </c>
      <c r="D32" s="21" t="s">
        <v>23</v>
      </c>
      <c r="E32" s="21" t="s">
        <v>182</v>
      </c>
      <c r="F32" s="24">
        <v>50</v>
      </c>
      <c r="G32" s="26" t="s">
        <v>183</v>
      </c>
      <c r="H32" s="26" t="s">
        <v>184</v>
      </c>
      <c r="I32" s="21" t="s">
        <v>122</v>
      </c>
      <c r="J32" s="21" t="s">
        <v>81</v>
      </c>
      <c r="K32" s="21" t="s">
        <v>185</v>
      </c>
      <c r="L32" s="21" t="s">
        <v>30</v>
      </c>
      <c r="M32" s="21" t="s">
        <v>31</v>
      </c>
      <c r="N32" s="21"/>
    </row>
    <row r="33" s="2" customFormat="1" ht="52" customHeight="1" spans="1:14">
      <c r="A33" s="21">
        <f>MAX(A$1:A32)+1</f>
        <v>24</v>
      </c>
      <c r="B33" s="22" t="s">
        <v>186</v>
      </c>
      <c r="C33" s="21" t="s">
        <v>49</v>
      </c>
      <c r="D33" s="21" t="s">
        <v>23</v>
      </c>
      <c r="E33" s="21" t="s">
        <v>187</v>
      </c>
      <c r="F33" s="21">
        <v>350</v>
      </c>
      <c r="G33" s="25" t="s">
        <v>188</v>
      </c>
      <c r="H33" s="23" t="s">
        <v>60</v>
      </c>
      <c r="I33" s="24" t="s">
        <v>68</v>
      </c>
      <c r="J33" s="24" t="s">
        <v>189</v>
      </c>
      <c r="K33" s="24" t="s">
        <v>190</v>
      </c>
      <c r="L33" s="21" t="s">
        <v>30</v>
      </c>
      <c r="M33" s="21" t="s">
        <v>125</v>
      </c>
      <c r="N33" s="21"/>
    </row>
    <row r="34" s="2" customFormat="1" ht="57" customHeight="1" spans="1:14">
      <c r="A34" s="21">
        <f>MAX(A$1:A33)+1</f>
        <v>25</v>
      </c>
      <c r="B34" s="22" t="s">
        <v>191</v>
      </c>
      <c r="C34" s="21" t="s">
        <v>192</v>
      </c>
      <c r="D34" s="21" t="s">
        <v>23</v>
      </c>
      <c r="E34" s="21" t="s">
        <v>193</v>
      </c>
      <c r="F34" s="21">
        <v>135</v>
      </c>
      <c r="G34" s="23" t="s">
        <v>194</v>
      </c>
      <c r="H34" s="23" t="s">
        <v>195</v>
      </c>
      <c r="I34" s="24" t="s">
        <v>122</v>
      </c>
      <c r="J34" s="24" t="s">
        <v>196</v>
      </c>
      <c r="K34" s="24" t="s">
        <v>197</v>
      </c>
      <c r="L34" s="21" t="s">
        <v>198</v>
      </c>
      <c r="M34" s="21" t="s">
        <v>125</v>
      </c>
      <c r="N34" s="21" t="s">
        <v>149</v>
      </c>
    </row>
    <row r="35" s="2" customFormat="1" ht="57" customHeight="1" spans="1:14">
      <c r="A35" s="21">
        <f>MAX(A$1:A34)+1</f>
        <v>26</v>
      </c>
      <c r="B35" s="22" t="s">
        <v>199</v>
      </c>
      <c r="C35" s="21" t="s">
        <v>192</v>
      </c>
      <c r="D35" s="21" t="s">
        <v>23</v>
      </c>
      <c r="E35" s="21" t="s">
        <v>193</v>
      </c>
      <c r="F35" s="21">
        <v>42</v>
      </c>
      <c r="G35" s="23" t="s">
        <v>200</v>
      </c>
      <c r="H35" s="23" t="s">
        <v>201</v>
      </c>
      <c r="I35" s="24" t="s">
        <v>122</v>
      </c>
      <c r="J35" s="24" t="s">
        <v>202</v>
      </c>
      <c r="K35" s="24" t="s">
        <v>203</v>
      </c>
      <c r="L35" s="21" t="s">
        <v>198</v>
      </c>
      <c r="M35" s="21" t="s">
        <v>31</v>
      </c>
      <c r="N35" s="21" t="s">
        <v>149</v>
      </c>
    </row>
    <row r="36" s="2" customFormat="1" ht="57" customHeight="1" spans="1:14">
      <c r="A36" s="21">
        <f>MAX(A$1:A35)+1</f>
        <v>27</v>
      </c>
      <c r="B36" s="22" t="s">
        <v>204</v>
      </c>
      <c r="C36" s="21" t="s">
        <v>205</v>
      </c>
      <c r="D36" s="21" t="s">
        <v>23</v>
      </c>
      <c r="E36" s="21" t="s">
        <v>206</v>
      </c>
      <c r="F36" s="21">
        <v>54.8</v>
      </c>
      <c r="G36" s="23" t="s">
        <v>207</v>
      </c>
      <c r="H36" s="23" t="s">
        <v>208</v>
      </c>
      <c r="I36" s="21" t="s">
        <v>122</v>
      </c>
      <c r="J36" s="21" t="s">
        <v>209</v>
      </c>
      <c r="K36" s="21" t="s">
        <v>210</v>
      </c>
      <c r="L36" s="21" t="s">
        <v>198</v>
      </c>
      <c r="M36" s="21" t="s">
        <v>125</v>
      </c>
      <c r="N36" s="21" t="s">
        <v>149</v>
      </c>
    </row>
    <row r="37" s="2" customFormat="1" ht="57" customHeight="1" spans="1:14">
      <c r="A37" s="21">
        <f>MAX(A$1:A36)+1</f>
        <v>28</v>
      </c>
      <c r="B37" s="22" t="s">
        <v>211</v>
      </c>
      <c r="C37" s="21" t="s">
        <v>205</v>
      </c>
      <c r="D37" s="21" t="s">
        <v>23</v>
      </c>
      <c r="E37" s="21" t="s">
        <v>206</v>
      </c>
      <c r="F37" s="21">
        <v>52.2</v>
      </c>
      <c r="G37" s="23" t="s">
        <v>212</v>
      </c>
      <c r="H37" s="23" t="s">
        <v>213</v>
      </c>
      <c r="I37" s="21" t="s">
        <v>122</v>
      </c>
      <c r="J37" s="21" t="s">
        <v>214</v>
      </c>
      <c r="K37" s="21" t="s">
        <v>210</v>
      </c>
      <c r="L37" s="21" t="s">
        <v>198</v>
      </c>
      <c r="M37" s="21" t="s">
        <v>125</v>
      </c>
      <c r="N37" s="21" t="s">
        <v>149</v>
      </c>
    </row>
    <row r="38" s="2" customFormat="1" ht="57" customHeight="1" spans="1:14">
      <c r="A38" s="21">
        <f>MAX(A$1:A37)+1</f>
        <v>29</v>
      </c>
      <c r="B38" s="22" t="s">
        <v>215</v>
      </c>
      <c r="C38" s="21" t="s">
        <v>216</v>
      </c>
      <c r="D38" s="21" t="s">
        <v>23</v>
      </c>
      <c r="E38" s="21" t="s">
        <v>217</v>
      </c>
      <c r="F38" s="24">
        <v>280</v>
      </c>
      <c r="G38" s="26" t="s">
        <v>218</v>
      </c>
      <c r="H38" s="26" t="s">
        <v>44</v>
      </c>
      <c r="I38" s="24" t="s">
        <v>45</v>
      </c>
      <c r="J38" s="24" t="s">
        <v>219</v>
      </c>
      <c r="K38" s="24" t="s">
        <v>220</v>
      </c>
      <c r="L38" s="21" t="s">
        <v>198</v>
      </c>
      <c r="M38" s="21" t="s">
        <v>125</v>
      </c>
      <c r="N38" s="21"/>
    </row>
    <row r="39" s="2" customFormat="1" ht="57" customHeight="1" spans="1:14">
      <c r="A39" s="21">
        <f>MAX(A$1:A38)+1</f>
        <v>30</v>
      </c>
      <c r="B39" s="22" t="s">
        <v>221</v>
      </c>
      <c r="C39" s="21" t="s">
        <v>216</v>
      </c>
      <c r="D39" s="21" t="s">
        <v>23</v>
      </c>
      <c r="E39" s="21" t="s">
        <v>217</v>
      </c>
      <c r="F39" s="21">
        <v>31.5</v>
      </c>
      <c r="G39" s="23" t="s">
        <v>222</v>
      </c>
      <c r="H39" s="23" t="s">
        <v>223</v>
      </c>
      <c r="I39" s="24" t="s">
        <v>224</v>
      </c>
      <c r="J39" s="24" t="s">
        <v>225</v>
      </c>
      <c r="K39" s="24" t="s">
        <v>226</v>
      </c>
      <c r="L39" s="21" t="s">
        <v>198</v>
      </c>
      <c r="M39" s="21" t="s">
        <v>125</v>
      </c>
      <c r="N39" s="21"/>
    </row>
    <row r="40" s="2" customFormat="1" ht="34.5" customHeight="1" spans="1:14">
      <c r="A40" s="11" t="s">
        <v>227</v>
      </c>
      <c r="B40" s="18" t="s">
        <v>228</v>
      </c>
      <c r="C40" s="11"/>
      <c r="D40" s="11"/>
      <c r="E40" s="11"/>
      <c r="F40" s="12">
        <f>SUM(F41:F42)</f>
        <v>600</v>
      </c>
      <c r="G40" s="17"/>
      <c r="H40" s="17"/>
      <c r="I40" s="11"/>
      <c r="J40" s="11"/>
      <c r="K40" s="11"/>
      <c r="L40" s="11"/>
      <c r="M40" s="11"/>
      <c r="N40" s="21"/>
    </row>
    <row r="41" s="2" customFormat="1" ht="63" customHeight="1" spans="1:14">
      <c r="A41" s="21">
        <f>MAX(A$1:A40)+1</f>
        <v>31</v>
      </c>
      <c r="B41" s="22" t="s">
        <v>229</v>
      </c>
      <c r="C41" s="21" t="s">
        <v>22</v>
      </c>
      <c r="D41" s="21" t="s">
        <v>23</v>
      </c>
      <c r="E41" s="21" t="s">
        <v>230</v>
      </c>
      <c r="F41" s="21">
        <v>300</v>
      </c>
      <c r="G41" s="23" t="s">
        <v>231</v>
      </c>
      <c r="H41" s="23" t="s">
        <v>232</v>
      </c>
      <c r="I41" s="21" t="s">
        <v>233</v>
      </c>
      <c r="J41" s="24" t="s">
        <v>234</v>
      </c>
      <c r="K41" s="21" t="s">
        <v>235</v>
      </c>
      <c r="L41" s="21" t="s">
        <v>236</v>
      </c>
      <c r="M41" s="21" t="s">
        <v>125</v>
      </c>
      <c r="N41" s="24"/>
    </row>
    <row r="42" s="2" customFormat="1" ht="49" customHeight="1" spans="1:14">
      <c r="A42" s="21">
        <f>MAX(A$1:A41)+1</f>
        <v>32</v>
      </c>
      <c r="B42" s="22" t="s">
        <v>237</v>
      </c>
      <c r="C42" s="21" t="s">
        <v>49</v>
      </c>
      <c r="D42" s="21" t="s">
        <v>23</v>
      </c>
      <c r="E42" s="21" t="s">
        <v>238</v>
      </c>
      <c r="F42" s="24">
        <v>300</v>
      </c>
      <c r="G42" s="23" t="s">
        <v>239</v>
      </c>
      <c r="H42" s="23" t="s">
        <v>60</v>
      </c>
      <c r="I42" s="24" t="s">
        <v>68</v>
      </c>
      <c r="J42" s="24" t="s">
        <v>240</v>
      </c>
      <c r="K42" s="24" t="s">
        <v>241</v>
      </c>
      <c r="L42" s="21" t="s">
        <v>236</v>
      </c>
      <c r="M42" s="21" t="s">
        <v>125</v>
      </c>
      <c r="N42" s="21"/>
    </row>
    <row r="43" s="2" customFormat="1" ht="34.5" customHeight="1" spans="1:14">
      <c r="A43" s="11" t="s">
        <v>242</v>
      </c>
      <c r="B43" s="18" t="s">
        <v>243</v>
      </c>
      <c r="C43" s="11"/>
      <c r="D43" s="11"/>
      <c r="E43" s="11"/>
      <c r="F43" s="12">
        <f>SUM(F44:F44)</f>
        <v>180</v>
      </c>
      <c r="G43" s="17"/>
      <c r="H43" s="17"/>
      <c r="I43" s="11"/>
      <c r="J43" s="11"/>
      <c r="K43" s="11"/>
      <c r="L43" s="11"/>
      <c r="M43" s="11"/>
      <c r="N43" s="21"/>
    </row>
    <row r="44" s="2" customFormat="1" ht="47" customHeight="1" spans="1:14">
      <c r="A44" s="21">
        <f>MAX(A$1:A43)+1</f>
        <v>33</v>
      </c>
      <c r="B44" s="22" t="s">
        <v>244</v>
      </c>
      <c r="C44" s="21" t="s">
        <v>30</v>
      </c>
      <c r="D44" s="21" t="s">
        <v>23</v>
      </c>
      <c r="E44" s="21" t="s">
        <v>84</v>
      </c>
      <c r="F44" s="21">
        <v>180</v>
      </c>
      <c r="G44" s="23" t="s">
        <v>245</v>
      </c>
      <c r="H44" s="23" t="s">
        <v>246</v>
      </c>
      <c r="I44" s="24" t="s">
        <v>37</v>
      </c>
      <c r="J44" s="24" t="s">
        <v>247</v>
      </c>
      <c r="K44" s="24" t="s">
        <v>248</v>
      </c>
      <c r="L44" s="21" t="s">
        <v>30</v>
      </c>
      <c r="M44" s="21" t="s">
        <v>76</v>
      </c>
      <c r="N44" s="21"/>
    </row>
    <row r="45" s="2" customFormat="1" ht="34.5" customHeight="1" spans="1:14">
      <c r="A45" s="11" t="s">
        <v>249</v>
      </c>
      <c r="B45" s="18" t="s">
        <v>250</v>
      </c>
      <c r="C45" s="11"/>
      <c r="D45" s="11"/>
      <c r="E45" s="11"/>
      <c r="F45" s="12">
        <f>SUM(F46:F50)</f>
        <v>235</v>
      </c>
      <c r="G45" s="17"/>
      <c r="H45" s="17"/>
      <c r="I45" s="11"/>
      <c r="J45" s="11"/>
      <c r="K45" s="11"/>
      <c r="L45" s="11"/>
      <c r="M45" s="11"/>
      <c r="N45" s="21"/>
    </row>
    <row r="46" s="2" customFormat="1" ht="46" customHeight="1" spans="1:14">
      <c r="A46" s="21">
        <f>MAX(A$1:A45)+1</f>
        <v>34</v>
      </c>
      <c r="B46" s="22" t="s">
        <v>251</v>
      </c>
      <c r="C46" s="21" t="s">
        <v>33</v>
      </c>
      <c r="D46" s="21" t="s">
        <v>252</v>
      </c>
      <c r="E46" s="21" t="s">
        <v>34</v>
      </c>
      <c r="F46" s="21">
        <v>50</v>
      </c>
      <c r="G46" s="23" t="s">
        <v>253</v>
      </c>
      <c r="H46" s="23" t="s">
        <v>254</v>
      </c>
      <c r="I46" s="24" t="s">
        <v>37</v>
      </c>
      <c r="J46" s="24" t="s">
        <v>255</v>
      </c>
      <c r="K46" s="24" t="s">
        <v>256</v>
      </c>
      <c r="L46" s="21" t="s">
        <v>30</v>
      </c>
      <c r="M46" s="21" t="s">
        <v>125</v>
      </c>
      <c r="N46" s="21"/>
    </row>
    <row r="47" s="2" customFormat="1" ht="60" customHeight="1" spans="1:14">
      <c r="A47" s="21">
        <f>MAX(A$1:A46)+1</f>
        <v>35</v>
      </c>
      <c r="B47" s="22" t="s">
        <v>257</v>
      </c>
      <c r="C47" s="21" t="s">
        <v>57</v>
      </c>
      <c r="D47" s="21" t="s">
        <v>23</v>
      </c>
      <c r="E47" s="21" t="s">
        <v>258</v>
      </c>
      <c r="F47" s="21">
        <v>45</v>
      </c>
      <c r="G47" s="23" t="s">
        <v>259</v>
      </c>
      <c r="H47" s="23" t="s">
        <v>260</v>
      </c>
      <c r="I47" s="24" t="s">
        <v>61</v>
      </c>
      <c r="J47" s="24" t="s">
        <v>261</v>
      </c>
      <c r="K47" s="24" t="s">
        <v>262</v>
      </c>
      <c r="L47" s="21" t="s">
        <v>30</v>
      </c>
      <c r="M47" s="21" t="s">
        <v>125</v>
      </c>
      <c r="N47" s="21"/>
    </row>
    <row r="48" s="2" customFormat="1" ht="69" customHeight="1" spans="1:14">
      <c r="A48" s="21">
        <f>MAX(A$1:A47)+1</f>
        <v>36</v>
      </c>
      <c r="B48" s="22" t="s">
        <v>263</v>
      </c>
      <c r="C48" s="21" t="s">
        <v>216</v>
      </c>
      <c r="D48" s="21" t="s">
        <v>23</v>
      </c>
      <c r="E48" s="21" t="s">
        <v>264</v>
      </c>
      <c r="F48" s="21">
        <v>50</v>
      </c>
      <c r="G48" s="23" t="s">
        <v>265</v>
      </c>
      <c r="H48" s="23" t="s">
        <v>266</v>
      </c>
      <c r="I48" s="24" t="s">
        <v>45</v>
      </c>
      <c r="J48" s="24" t="s">
        <v>267</v>
      </c>
      <c r="K48" s="24" t="s">
        <v>268</v>
      </c>
      <c r="L48" s="21" t="s">
        <v>30</v>
      </c>
      <c r="M48" s="21" t="s">
        <v>125</v>
      </c>
      <c r="N48" s="21"/>
    </row>
    <row r="49" s="2" customFormat="1" ht="47" customHeight="1" spans="1:14">
      <c r="A49" s="21">
        <f>MAX(A$1:A48)+1</f>
        <v>37</v>
      </c>
      <c r="B49" s="22" t="s">
        <v>269</v>
      </c>
      <c r="C49" s="21" t="s">
        <v>270</v>
      </c>
      <c r="D49" s="21" t="s">
        <v>23</v>
      </c>
      <c r="E49" s="21" t="s">
        <v>271</v>
      </c>
      <c r="F49" s="21">
        <v>50</v>
      </c>
      <c r="G49" s="23" t="s">
        <v>272</v>
      </c>
      <c r="H49" s="23" t="s">
        <v>273</v>
      </c>
      <c r="I49" s="24" t="s">
        <v>68</v>
      </c>
      <c r="J49" s="24" t="s">
        <v>274</v>
      </c>
      <c r="K49" s="24" t="s">
        <v>275</v>
      </c>
      <c r="L49" s="21" t="s">
        <v>30</v>
      </c>
      <c r="M49" s="21" t="s">
        <v>125</v>
      </c>
      <c r="N49" s="21"/>
    </row>
    <row r="50" s="2" customFormat="1" ht="62" customHeight="1" spans="1:14">
      <c r="A50" s="21">
        <f>MAX(A$1:A49)+1</f>
        <v>38</v>
      </c>
      <c r="B50" s="22" t="s">
        <v>276</v>
      </c>
      <c r="C50" s="21" t="s">
        <v>118</v>
      </c>
      <c r="D50" s="21" t="s">
        <v>23</v>
      </c>
      <c r="E50" s="21" t="s">
        <v>277</v>
      </c>
      <c r="F50" s="21">
        <v>40</v>
      </c>
      <c r="G50" s="23" t="s">
        <v>278</v>
      </c>
      <c r="H50" s="23" t="s">
        <v>279</v>
      </c>
      <c r="I50" s="24" t="s">
        <v>122</v>
      </c>
      <c r="J50" s="21" t="s">
        <v>280</v>
      </c>
      <c r="K50" s="24" t="s">
        <v>281</v>
      </c>
      <c r="L50" s="21" t="s">
        <v>30</v>
      </c>
      <c r="M50" s="21" t="s">
        <v>125</v>
      </c>
      <c r="N50" s="21"/>
    </row>
    <row r="51" s="2" customFormat="1" ht="34.5" customHeight="1" spans="1:14">
      <c r="A51" s="11" t="s">
        <v>282</v>
      </c>
      <c r="B51" s="18" t="s">
        <v>283</v>
      </c>
      <c r="C51" s="21"/>
      <c r="D51" s="21"/>
      <c r="E51" s="21"/>
      <c r="F51" s="12">
        <f>F52+F54</f>
        <v>1200</v>
      </c>
      <c r="G51" s="25"/>
      <c r="H51" s="25"/>
      <c r="I51" s="19"/>
      <c r="J51" s="19"/>
      <c r="K51" s="19"/>
      <c r="L51" s="19"/>
      <c r="M51" s="21"/>
      <c r="N51" s="20"/>
    </row>
    <row r="52" s="2" customFormat="1" ht="34.5" customHeight="1" spans="1:14">
      <c r="A52" s="11" t="s">
        <v>19</v>
      </c>
      <c r="B52" s="18" t="s">
        <v>284</v>
      </c>
      <c r="C52" s="11"/>
      <c r="D52" s="11"/>
      <c r="E52" s="11"/>
      <c r="F52" s="12">
        <f>SUM(F53)</f>
        <v>600</v>
      </c>
      <c r="G52" s="17"/>
      <c r="H52" s="17"/>
      <c r="I52" s="11"/>
      <c r="J52" s="11"/>
      <c r="K52" s="11"/>
      <c r="L52" s="11"/>
      <c r="M52" s="11"/>
      <c r="N52" s="21"/>
    </row>
    <row r="53" s="2" customFormat="1" ht="49" customHeight="1" spans="1:14">
      <c r="A53" s="21">
        <f>MAX(A$1:A52)+1</f>
        <v>39</v>
      </c>
      <c r="B53" s="22" t="s">
        <v>285</v>
      </c>
      <c r="C53" s="21" t="s">
        <v>30</v>
      </c>
      <c r="D53" s="21" t="s">
        <v>23</v>
      </c>
      <c r="E53" s="21" t="s">
        <v>84</v>
      </c>
      <c r="F53" s="24">
        <v>600</v>
      </c>
      <c r="G53" s="25" t="s">
        <v>286</v>
      </c>
      <c r="H53" s="23" t="s">
        <v>287</v>
      </c>
      <c r="I53" s="24" t="s">
        <v>37</v>
      </c>
      <c r="J53" s="24" t="s">
        <v>288</v>
      </c>
      <c r="K53" s="24" t="s">
        <v>289</v>
      </c>
      <c r="L53" s="21" t="s">
        <v>30</v>
      </c>
      <c r="M53" s="21" t="s">
        <v>76</v>
      </c>
      <c r="N53" s="21"/>
    </row>
    <row r="54" s="2" customFormat="1" ht="34.5" customHeight="1" spans="1:14">
      <c r="A54" s="11" t="s">
        <v>133</v>
      </c>
      <c r="B54" s="18" t="s">
        <v>290</v>
      </c>
      <c r="C54" s="11"/>
      <c r="D54" s="11"/>
      <c r="E54" s="11"/>
      <c r="F54" s="12">
        <f>SUM(F55:F55)</f>
        <v>600</v>
      </c>
      <c r="G54" s="17"/>
      <c r="H54" s="17"/>
      <c r="I54" s="11"/>
      <c r="J54" s="11"/>
      <c r="K54" s="11"/>
      <c r="L54" s="11"/>
      <c r="M54" s="11"/>
      <c r="N54" s="21"/>
    </row>
    <row r="55" s="2" customFormat="1" ht="48" customHeight="1" spans="1:14">
      <c r="A55" s="21">
        <f>MAX(A$1:A54)+1</f>
        <v>40</v>
      </c>
      <c r="B55" s="22" t="s">
        <v>291</v>
      </c>
      <c r="C55" s="21" t="s">
        <v>292</v>
      </c>
      <c r="D55" s="21" t="s">
        <v>23</v>
      </c>
      <c r="E55" s="21" t="s">
        <v>84</v>
      </c>
      <c r="F55" s="24">
        <v>600</v>
      </c>
      <c r="G55" s="25" t="s">
        <v>293</v>
      </c>
      <c r="H55" s="23" t="s">
        <v>294</v>
      </c>
      <c r="I55" s="27" t="s">
        <v>295</v>
      </c>
      <c r="J55" s="24" t="s">
        <v>296</v>
      </c>
      <c r="K55" s="24" t="s">
        <v>297</v>
      </c>
      <c r="L55" s="21" t="s">
        <v>292</v>
      </c>
      <c r="M55" s="21" t="s">
        <v>76</v>
      </c>
      <c r="N55" s="21"/>
    </row>
    <row r="56" s="2" customFormat="1" ht="34.5" customHeight="1" spans="1:14">
      <c r="A56" s="11" t="s">
        <v>298</v>
      </c>
      <c r="B56" s="18" t="s">
        <v>299</v>
      </c>
      <c r="C56" s="21"/>
      <c r="D56" s="21"/>
      <c r="E56" s="21"/>
      <c r="F56" s="16">
        <f>F60+F75+F72+F57</f>
        <v>1973.9105</v>
      </c>
      <c r="G56" s="25"/>
      <c r="H56" s="25"/>
      <c r="I56" s="19"/>
      <c r="J56" s="19"/>
      <c r="K56" s="19"/>
      <c r="L56" s="19"/>
      <c r="M56" s="21"/>
      <c r="N56" s="20"/>
    </row>
    <row r="57" s="2" customFormat="1" ht="34.5" customHeight="1" spans="1:14">
      <c r="A57" s="11" t="s">
        <v>19</v>
      </c>
      <c r="B57" s="18" t="s">
        <v>300</v>
      </c>
      <c r="C57" s="11"/>
      <c r="D57" s="11"/>
      <c r="E57" s="11"/>
      <c r="F57" s="12">
        <f>SUM(F58:F59)</f>
        <v>508</v>
      </c>
      <c r="G57" s="17"/>
      <c r="H57" s="17"/>
      <c r="I57" s="11"/>
      <c r="J57" s="11"/>
      <c r="K57" s="11"/>
      <c r="L57" s="11"/>
      <c r="M57" s="11"/>
      <c r="N57" s="21"/>
    </row>
    <row r="58" s="2" customFormat="1" ht="54" customHeight="1" spans="1:14">
      <c r="A58" s="21">
        <f>MAX(A$1:A57)+1</f>
        <v>41</v>
      </c>
      <c r="B58" s="22" t="s">
        <v>301</v>
      </c>
      <c r="C58" s="21" t="s">
        <v>33</v>
      </c>
      <c r="D58" s="21" t="s">
        <v>252</v>
      </c>
      <c r="E58" s="21" t="s">
        <v>302</v>
      </c>
      <c r="F58" s="21">
        <v>260</v>
      </c>
      <c r="G58" s="23" t="s">
        <v>303</v>
      </c>
      <c r="H58" s="23" t="s">
        <v>36</v>
      </c>
      <c r="I58" s="24" t="s">
        <v>37</v>
      </c>
      <c r="J58" s="24" t="s">
        <v>304</v>
      </c>
      <c r="K58" s="24" t="s">
        <v>305</v>
      </c>
      <c r="L58" s="21" t="s">
        <v>30</v>
      </c>
      <c r="M58" s="21" t="s">
        <v>31</v>
      </c>
      <c r="N58" s="21"/>
    </row>
    <row r="59" s="2" customFormat="1" ht="53" customHeight="1" spans="1:14">
      <c r="A59" s="21">
        <f>MAX(A$1:A58)+1</f>
        <v>42</v>
      </c>
      <c r="B59" s="22" t="s">
        <v>306</v>
      </c>
      <c r="C59" s="21" t="s">
        <v>64</v>
      </c>
      <c r="D59" s="21" t="s">
        <v>307</v>
      </c>
      <c r="E59" s="21" t="s">
        <v>65</v>
      </c>
      <c r="F59" s="21">
        <v>248</v>
      </c>
      <c r="G59" s="23" t="s">
        <v>308</v>
      </c>
      <c r="H59" s="23" t="s">
        <v>309</v>
      </c>
      <c r="I59" s="24" t="s">
        <v>68</v>
      </c>
      <c r="J59" s="24" t="s">
        <v>310</v>
      </c>
      <c r="K59" s="24" t="s">
        <v>311</v>
      </c>
      <c r="L59" s="21" t="s">
        <v>30</v>
      </c>
      <c r="M59" s="21" t="s">
        <v>31</v>
      </c>
      <c r="N59" s="21"/>
    </row>
    <row r="60" s="2" customFormat="1" ht="34.5" customHeight="1" spans="1:14">
      <c r="A60" s="11" t="s">
        <v>133</v>
      </c>
      <c r="B60" s="18" t="s">
        <v>179</v>
      </c>
      <c r="C60" s="11"/>
      <c r="D60" s="11"/>
      <c r="E60" s="11"/>
      <c r="F60" s="16">
        <f>SUM(F61:F71)</f>
        <v>766.69625</v>
      </c>
      <c r="G60" s="17"/>
      <c r="H60" s="17"/>
      <c r="I60" s="11"/>
      <c r="J60" s="11"/>
      <c r="K60" s="11"/>
      <c r="L60" s="11"/>
      <c r="M60" s="11"/>
      <c r="N60" s="21"/>
    </row>
    <row r="61" s="2" customFormat="1" ht="60" customHeight="1" spans="1:14">
      <c r="A61" s="21">
        <f>MAX(A$1:A60)+1</f>
        <v>43</v>
      </c>
      <c r="B61" s="22" t="s">
        <v>312</v>
      </c>
      <c r="C61" s="21" t="s">
        <v>313</v>
      </c>
      <c r="D61" s="21" t="s">
        <v>23</v>
      </c>
      <c r="E61" s="21" t="s">
        <v>314</v>
      </c>
      <c r="F61" s="21">
        <v>28</v>
      </c>
      <c r="G61" s="23" t="s">
        <v>315</v>
      </c>
      <c r="H61" s="23" t="s">
        <v>316</v>
      </c>
      <c r="I61" s="21" t="s">
        <v>122</v>
      </c>
      <c r="J61" s="21" t="s">
        <v>317</v>
      </c>
      <c r="K61" s="24" t="s">
        <v>318</v>
      </c>
      <c r="L61" s="21" t="s">
        <v>198</v>
      </c>
      <c r="M61" s="21" t="s">
        <v>31</v>
      </c>
      <c r="N61" s="24" t="s">
        <v>149</v>
      </c>
    </row>
    <row r="62" s="2" customFormat="1" ht="60" customHeight="1" spans="1:14">
      <c r="A62" s="21">
        <f>MAX(A$1:A61)+1</f>
        <v>44</v>
      </c>
      <c r="B62" s="22" t="s">
        <v>319</v>
      </c>
      <c r="C62" s="21" t="s">
        <v>64</v>
      </c>
      <c r="D62" s="21" t="s">
        <v>23</v>
      </c>
      <c r="E62" s="21" t="s">
        <v>65</v>
      </c>
      <c r="F62" s="21">
        <v>50.2</v>
      </c>
      <c r="G62" s="23" t="s">
        <v>320</v>
      </c>
      <c r="H62" s="23" t="s">
        <v>321</v>
      </c>
      <c r="I62" s="24" t="s">
        <v>122</v>
      </c>
      <c r="J62" s="24" t="s">
        <v>322</v>
      </c>
      <c r="K62" s="24" t="s">
        <v>323</v>
      </c>
      <c r="L62" s="21" t="s">
        <v>198</v>
      </c>
      <c r="M62" s="21" t="s">
        <v>31</v>
      </c>
      <c r="N62" s="24" t="s">
        <v>149</v>
      </c>
    </row>
    <row r="63" s="2" customFormat="1" ht="60" customHeight="1" spans="1:14">
      <c r="A63" s="21">
        <f>MAX(A$1:A62)+1</f>
        <v>45</v>
      </c>
      <c r="B63" s="22" t="s">
        <v>324</v>
      </c>
      <c r="C63" s="21" t="s">
        <v>325</v>
      </c>
      <c r="D63" s="21" t="s">
        <v>23</v>
      </c>
      <c r="E63" s="21" t="s">
        <v>326</v>
      </c>
      <c r="F63" s="21">
        <v>55</v>
      </c>
      <c r="G63" s="23" t="s">
        <v>327</v>
      </c>
      <c r="H63" s="23" t="s">
        <v>44</v>
      </c>
      <c r="I63" s="21" t="s">
        <v>122</v>
      </c>
      <c r="J63" s="21" t="s">
        <v>267</v>
      </c>
      <c r="K63" s="21" t="s">
        <v>323</v>
      </c>
      <c r="L63" s="21" t="s">
        <v>198</v>
      </c>
      <c r="M63" s="21" t="s">
        <v>31</v>
      </c>
      <c r="N63" s="24" t="s">
        <v>149</v>
      </c>
    </row>
    <row r="64" s="2" customFormat="1" ht="60" customHeight="1" spans="1:14">
      <c r="A64" s="21">
        <f>MAX(A$1:A63)+1</f>
        <v>46</v>
      </c>
      <c r="B64" s="22" t="s">
        <v>328</v>
      </c>
      <c r="C64" s="21" t="s">
        <v>325</v>
      </c>
      <c r="D64" s="21" t="s">
        <v>23</v>
      </c>
      <c r="E64" s="21" t="s">
        <v>329</v>
      </c>
      <c r="F64" s="21">
        <v>55</v>
      </c>
      <c r="G64" s="23" t="s">
        <v>330</v>
      </c>
      <c r="H64" s="23" t="s">
        <v>44</v>
      </c>
      <c r="I64" s="21" t="s">
        <v>122</v>
      </c>
      <c r="J64" s="21" t="s">
        <v>331</v>
      </c>
      <c r="K64" s="21" t="s">
        <v>323</v>
      </c>
      <c r="L64" s="21" t="s">
        <v>198</v>
      </c>
      <c r="M64" s="21" t="s">
        <v>31</v>
      </c>
      <c r="N64" s="24" t="s">
        <v>149</v>
      </c>
    </row>
    <row r="65" s="2" customFormat="1" ht="60" customHeight="1" spans="1:14">
      <c r="A65" s="21">
        <f>MAX(A$1:A64)+1</f>
        <v>47</v>
      </c>
      <c r="B65" s="22" t="s">
        <v>332</v>
      </c>
      <c r="C65" s="21" t="s">
        <v>325</v>
      </c>
      <c r="D65" s="21" t="s">
        <v>23</v>
      </c>
      <c r="E65" s="21" t="s">
        <v>333</v>
      </c>
      <c r="F65" s="21">
        <v>54.1</v>
      </c>
      <c r="G65" s="23" t="s">
        <v>334</v>
      </c>
      <c r="H65" s="23" t="s">
        <v>44</v>
      </c>
      <c r="I65" s="21" t="s">
        <v>122</v>
      </c>
      <c r="J65" s="21" t="s">
        <v>335</v>
      </c>
      <c r="K65" s="21" t="s">
        <v>323</v>
      </c>
      <c r="L65" s="21" t="s">
        <v>198</v>
      </c>
      <c r="M65" s="21" t="s">
        <v>31</v>
      </c>
      <c r="N65" s="24" t="s">
        <v>149</v>
      </c>
    </row>
    <row r="66" s="2" customFormat="1" ht="60" customHeight="1" spans="1:14">
      <c r="A66" s="21">
        <f>MAX(A$1:A65)+1</f>
        <v>48</v>
      </c>
      <c r="B66" s="22" t="s">
        <v>336</v>
      </c>
      <c r="C66" s="21" t="s">
        <v>205</v>
      </c>
      <c r="D66" s="21" t="s">
        <v>23</v>
      </c>
      <c r="E66" s="21" t="s">
        <v>206</v>
      </c>
      <c r="F66" s="21">
        <v>50.77</v>
      </c>
      <c r="G66" s="23" t="s">
        <v>337</v>
      </c>
      <c r="H66" s="23" t="s">
        <v>338</v>
      </c>
      <c r="I66" s="21" t="s">
        <v>122</v>
      </c>
      <c r="J66" s="21" t="s">
        <v>339</v>
      </c>
      <c r="K66" s="21" t="s">
        <v>39</v>
      </c>
      <c r="L66" s="21" t="s">
        <v>198</v>
      </c>
      <c r="M66" s="21" t="s">
        <v>31</v>
      </c>
      <c r="N66" s="24" t="s">
        <v>149</v>
      </c>
    </row>
    <row r="67" s="2" customFormat="1" ht="60" customHeight="1" spans="1:14">
      <c r="A67" s="21">
        <f>MAX(A$1:A66)+1</f>
        <v>49</v>
      </c>
      <c r="B67" s="22" t="s">
        <v>340</v>
      </c>
      <c r="C67" s="21" t="s">
        <v>205</v>
      </c>
      <c r="D67" s="21" t="s">
        <v>23</v>
      </c>
      <c r="E67" s="21" t="s">
        <v>341</v>
      </c>
      <c r="F67" s="21">
        <v>47.55</v>
      </c>
      <c r="G67" s="23" t="s">
        <v>342</v>
      </c>
      <c r="H67" s="23" t="s">
        <v>343</v>
      </c>
      <c r="I67" s="21" t="s">
        <v>122</v>
      </c>
      <c r="J67" s="21" t="s">
        <v>344</v>
      </c>
      <c r="K67" s="21" t="s">
        <v>39</v>
      </c>
      <c r="L67" s="21" t="s">
        <v>198</v>
      </c>
      <c r="M67" s="21" t="s">
        <v>31</v>
      </c>
      <c r="N67" s="24" t="s">
        <v>149</v>
      </c>
    </row>
    <row r="68" s="2" customFormat="1" ht="60" customHeight="1" spans="1:14">
      <c r="A68" s="21">
        <f>MAX(A$1:A67)+1</f>
        <v>50</v>
      </c>
      <c r="B68" s="22" t="s">
        <v>345</v>
      </c>
      <c r="C68" s="21" t="s">
        <v>205</v>
      </c>
      <c r="D68" s="21" t="s">
        <v>23</v>
      </c>
      <c r="E68" s="21" t="s">
        <v>346</v>
      </c>
      <c r="F68" s="21">
        <v>28.78</v>
      </c>
      <c r="G68" s="23" t="s">
        <v>347</v>
      </c>
      <c r="H68" s="23" t="s">
        <v>348</v>
      </c>
      <c r="I68" s="21" t="s">
        <v>122</v>
      </c>
      <c r="J68" s="21" t="s">
        <v>209</v>
      </c>
      <c r="K68" s="21" t="s">
        <v>39</v>
      </c>
      <c r="L68" s="21" t="s">
        <v>198</v>
      </c>
      <c r="M68" s="21" t="s">
        <v>31</v>
      </c>
      <c r="N68" s="24" t="s">
        <v>149</v>
      </c>
    </row>
    <row r="69" s="2" customFormat="1" ht="60" customHeight="1" spans="1:14">
      <c r="A69" s="21">
        <f>MAX(A$1:A68)+1</f>
        <v>51</v>
      </c>
      <c r="B69" s="22" t="s">
        <v>349</v>
      </c>
      <c r="C69" s="21" t="s">
        <v>22</v>
      </c>
      <c r="D69" s="21" t="s">
        <v>23</v>
      </c>
      <c r="E69" s="21" t="s">
        <v>350</v>
      </c>
      <c r="F69" s="21">
        <v>82.29625</v>
      </c>
      <c r="G69" s="23" t="s">
        <v>351</v>
      </c>
      <c r="H69" s="23" t="s">
        <v>352</v>
      </c>
      <c r="I69" s="21" t="s">
        <v>353</v>
      </c>
      <c r="J69" s="24" t="s">
        <v>354</v>
      </c>
      <c r="K69" s="21" t="s">
        <v>323</v>
      </c>
      <c r="L69" s="21" t="s">
        <v>198</v>
      </c>
      <c r="M69" s="21" t="s">
        <v>31</v>
      </c>
      <c r="N69" s="24"/>
    </row>
    <row r="70" s="2" customFormat="1" ht="60" customHeight="1" spans="1:14">
      <c r="A70" s="21">
        <f>MAX(A$1:A69)+1</f>
        <v>52</v>
      </c>
      <c r="B70" s="22" t="s">
        <v>355</v>
      </c>
      <c r="C70" s="21" t="s">
        <v>151</v>
      </c>
      <c r="D70" s="21" t="s">
        <v>23</v>
      </c>
      <c r="E70" s="21" t="s">
        <v>356</v>
      </c>
      <c r="F70" s="21">
        <v>160</v>
      </c>
      <c r="G70" s="23" t="s">
        <v>357</v>
      </c>
      <c r="H70" s="23" t="s">
        <v>358</v>
      </c>
      <c r="I70" s="24" t="s">
        <v>122</v>
      </c>
      <c r="J70" s="24" t="s">
        <v>359</v>
      </c>
      <c r="K70" s="24" t="s">
        <v>360</v>
      </c>
      <c r="L70" s="21" t="s">
        <v>198</v>
      </c>
      <c r="M70" s="21" t="s">
        <v>31</v>
      </c>
      <c r="N70" s="24"/>
    </row>
    <row r="71" s="2" customFormat="1" ht="60" customHeight="1" spans="1:14">
      <c r="A71" s="21">
        <f>MAX(A$1:A70)+1</f>
        <v>53</v>
      </c>
      <c r="B71" s="22" t="s">
        <v>361</v>
      </c>
      <c r="C71" s="21" t="s">
        <v>49</v>
      </c>
      <c r="D71" s="21" t="s">
        <v>23</v>
      </c>
      <c r="E71" s="21" t="s">
        <v>187</v>
      </c>
      <c r="F71" s="21">
        <v>155</v>
      </c>
      <c r="G71" s="23" t="s">
        <v>362</v>
      </c>
      <c r="H71" s="23" t="s">
        <v>60</v>
      </c>
      <c r="I71" s="24" t="s">
        <v>68</v>
      </c>
      <c r="J71" s="24" t="s">
        <v>363</v>
      </c>
      <c r="K71" s="24" t="s">
        <v>364</v>
      </c>
      <c r="L71" s="21" t="s">
        <v>365</v>
      </c>
      <c r="M71" s="21" t="s">
        <v>31</v>
      </c>
      <c r="N71" s="24"/>
    </row>
    <row r="72" s="2" customFormat="1" ht="34.5" customHeight="1" spans="1:14">
      <c r="A72" s="11" t="s">
        <v>157</v>
      </c>
      <c r="B72" s="18" t="s">
        <v>366</v>
      </c>
      <c r="C72" s="11"/>
      <c r="D72" s="11"/>
      <c r="E72" s="11"/>
      <c r="F72" s="12">
        <f>SUM(F73:F74)</f>
        <v>180</v>
      </c>
      <c r="G72" s="17"/>
      <c r="H72" s="17"/>
      <c r="I72" s="11"/>
      <c r="J72" s="11"/>
      <c r="K72" s="11"/>
      <c r="L72" s="11"/>
      <c r="M72" s="11"/>
      <c r="N72" s="21"/>
    </row>
    <row r="73" s="2" customFormat="1" ht="57" customHeight="1" spans="1:14">
      <c r="A73" s="21">
        <f>MAX(A$1:A72)+1</f>
        <v>54</v>
      </c>
      <c r="B73" s="22" t="s">
        <v>367</v>
      </c>
      <c r="C73" s="21" t="s">
        <v>192</v>
      </c>
      <c r="D73" s="21" t="s">
        <v>23</v>
      </c>
      <c r="E73" s="21" t="s">
        <v>368</v>
      </c>
      <c r="F73" s="21">
        <v>150</v>
      </c>
      <c r="G73" s="23" t="s">
        <v>369</v>
      </c>
      <c r="H73" s="23" t="s">
        <v>370</v>
      </c>
      <c r="I73" s="24" t="s">
        <v>122</v>
      </c>
      <c r="J73" s="24" t="s">
        <v>371</v>
      </c>
      <c r="K73" s="24" t="s">
        <v>364</v>
      </c>
      <c r="L73" s="21" t="s">
        <v>365</v>
      </c>
      <c r="M73" s="21" t="s">
        <v>31</v>
      </c>
      <c r="N73" s="24"/>
    </row>
    <row r="74" s="2" customFormat="1" ht="48" customHeight="1" spans="1:14">
      <c r="A74" s="21">
        <f>MAX(A$1:A73)+1</f>
        <v>55</v>
      </c>
      <c r="B74" s="22" t="s">
        <v>372</v>
      </c>
      <c r="C74" s="21" t="s">
        <v>216</v>
      </c>
      <c r="D74" s="21" t="s">
        <v>23</v>
      </c>
      <c r="E74" s="21" t="s">
        <v>373</v>
      </c>
      <c r="F74" s="24">
        <v>30</v>
      </c>
      <c r="G74" s="25" t="s">
        <v>374</v>
      </c>
      <c r="H74" s="23" t="s">
        <v>44</v>
      </c>
      <c r="I74" s="24" t="s">
        <v>224</v>
      </c>
      <c r="J74" s="24" t="s">
        <v>375</v>
      </c>
      <c r="K74" s="24" t="s">
        <v>364</v>
      </c>
      <c r="L74" s="21" t="s">
        <v>365</v>
      </c>
      <c r="M74" s="21" t="s">
        <v>31</v>
      </c>
      <c r="N74" s="21"/>
    </row>
    <row r="75" s="2" customFormat="1" ht="34.5" customHeight="1" spans="1:14">
      <c r="A75" s="11" t="s">
        <v>178</v>
      </c>
      <c r="B75" s="18" t="s">
        <v>376</v>
      </c>
      <c r="C75" s="11"/>
      <c r="D75" s="11"/>
      <c r="E75" s="11"/>
      <c r="F75" s="16">
        <f>SUM(F76:F77)</f>
        <v>519.21425</v>
      </c>
      <c r="G75" s="17"/>
      <c r="H75" s="17"/>
      <c r="I75" s="24"/>
      <c r="J75" s="24"/>
      <c r="K75" s="24"/>
      <c r="L75" s="24"/>
      <c r="M75" s="24"/>
      <c r="N75" s="21"/>
    </row>
    <row r="76" s="2" customFormat="1" ht="44" customHeight="1" spans="1:14">
      <c r="A76" s="21">
        <f>MAX(A$1:A75)+1</f>
        <v>56</v>
      </c>
      <c r="B76" s="22" t="s">
        <v>377</v>
      </c>
      <c r="C76" s="21" t="s">
        <v>378</v>
      </c>
      <c r="D76" s="21" t="s">
        <v>23</v>
      </c>
      <c r="E76" s="21" t="s">
        <v>379</v>
      </c>
      <c r="F76" s="24">
        <v>130</v>
      </c>
      <c r="G76" s="25" t="s">
        <v>380</v>
      </c>
      <c r="H76" s="25" t="s">
        <v>381</v>
      </c>
      <c r="I76" s="21" t="s">
        <v>122</v>
      </c>
      <c r="J76" s="21" t="s">
        <v>344</v>
      </c>
      <c r="K76" s="21" t="s">
        <v>210</v>
      </c>
      <c r="L76" s="21" t="s">
        <v>378</v>
      </c>
      <c r="M76" s="21" t="s">
        <v>31</v>
      </c>
      <c r="N76" s="21" t="s">
        <v>149</v>
      </c>
    </row>
    <row r="77" s="2" customFormat="1" ht="61" customHeight="1" spans="1:14">
      <c r="A77" s="21">
        <f>MAX(A$1:A76)+1</f>
        <v>57</v>
      </c>
      <c r="B77" s="22" t="s">
        <v>382</v>
      </c>
      <c r="C77" s="21" t="s">
        <v>378</v>
      </c>
      <c r="D77" s="21" t="s">
        <v>23</v>
      </c>
      <c r="E77" s="21" t="s">
        <v>383</v>
      </c>
      <c r="F77" s="24">
        <v>389.21425</v>
      </c>
      <c r="G77" s="25" t="s">
        <v>384</v>
      </c>
      <c r="H77" s="23" t="s">
        <v>385</v>
      </c>
      <c r="I77" s="24" t="s">
        <v>37</v>
      </c>
      <c r="J77" s="24" t="s">
        <v>386</v>
      </c>
      <c r="K77" s="24" t="s">
        <v>387</v>
      </c>
      <c r="L77" s="21" t="s">
        <v>378</v>
      </c>
      <c r="M77" s="21" t="s">
        <v>31</v>
      </c>
      <c r="N77" s="21" t="s">
        <v>149</v>
      </c>
    </row>
    <row r="78" s="2" customFormat="1" ht="34.5" customHeight="1" spans="1:14">
      <c r="A78" s="11" t="s">
        <v>388</v>
      </c>
      <c r="B78" s="18" t="s">
        <v>389</v>
      </c>
      <c r="C78" s="11"/>
      <c r="D78" s="11"/>
      <c r="E78" s="11"/>
      <c r="F78" s="12">
        <f>SUM(F79)</f>
        <v>93.5</v>
      </c>
      <c r="G78" s="17"/>
      <c r="H78" s="17"/>
      <c r="I78" s="19"/>
      <c r="J78" s="19"/>
      <c r="K78" s="19"/>
      <c r="L78" s="19"/>
      <c r="M78" s="11"/>
      <c r="N78" s="20"/>
    </row>
    <row r="79" s="2" customFormat="1" ht="34.5" customHeight="1" spans="1:14">
      <c r="A79" s="21">
        <f>MAX(A$1:A78)+1</f>
        <v>58</v>
      </c>
      <c r="B79" s="22" t="s">
        <v>390</v>
      </c>
      <c r="C79" s="21" t="s">
        <v>391</v>
      </c>
      <c r="D79" s="21" t="s">
        <v>23</v>
      </c>
      <c r="E79" s="21" t="s">
        <v>84</v>
      </c>
      <c r="F79" s="24">
        <v>93.5</v>
      </c>
      <c r="G79" s="25" t="s">
        <v>392</v>
      </c>
      <c r="H79" s="23" t="s">
        <v>393</v>
      </c>
      <c r="I79" s="24" t="s">
        <v>37</v>
      </c>
      <c r="J79" s="24" t="s">
        <v>394</v>
      </c>
      <c r="K79" s="24" t="s">
        <v>394</v>
      </c>
      <c r="L79" s="21" t="s">
        <v>391</v>
      </c>
      <c r="M79" s="21"/>
      <c r="N79" s="21"/>
    </row>
  </sheetData>
  <mergeCells count="2">
    <mergeCell ref="A2:N2"/>
    <mergeCell ref="A4:E4"/>
  </mergeCells>
  <printOptions horizontalCentered="1"/>
  <pageMargins left="0.314583333333333" right="0.275" top="0.747916666666667" bottom="0.511805555555556" header="0.511805555555556" footer="0.236111111111111"/>
  <pageSetup paperSize="9" scale="60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PLY</dc:creator>
  <cp:lastModifiedBy>局办公室</cp:lastModifiedBy>
  <dcterms:created xsi:type="dcterms:W3CDTF">2026-01-23T09:31:00Z</dcterms:created>
  <dcterms:modified xsi:type="dcterms:W3CDTF">2026-02-02T09:01:23Z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05BAFBE6DF0640F087421518A74AEC27_13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