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计划表" sheetId="1" r:id="rId1"/>
  </sheets>
  <definedNames>
    <definedName name="_xlnm._FilterDatabase" localSheetId="0" hidden="1">计划表!$A$3:$XEI$120</definedName>
    <definedName name="_xlnm.Print_Titles" localSheetId="0">计划表!$1:$3</definedName>
    <definedName name="_xlnm.Print_Area" localSheetId="0">计划表!$A$1:$P$120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<sst xmlns="http://schemas.openxmlformats.org/spreadsheetml/2006/main" count="1134" uniqueCount="592">
  <si>
    <t>金寨县2026年第二批常态化帮扶资金项目计划</t>
  </si>
  <si>
    <t>序号</t>
  </si>
  <si>
    <t>项目名称</t>
  </si>
  <si>
    <t>建设单位及负责人</t>
  </si>
  <si>
    <t>建设性质</t>
  </si>
  <si>
    <t>实施地点</t>
  </si>
  <si>
    <t>资金计划（万元）</t>
  </si>
  <si>
    <t>主要建设内容</t>
  </si>
  <si>
    <t>补助标准</t>
  </si>
  <si>
    <t>建设期限</t>
  </si>
  <si>
    <t>绩效目标</t>
  </si>
  <si>
    <t>群众参与和联农带农机制</t>
  </si>
  <si>
    <t>主管部门</t>
  </si>
  <si>
    <t>投资方式</t>
  </si>
  <si>
    <t>备注</t>
  </si>
  <si>
    <t>合计</t>
  </si>
  <si>
    <t>中央</t>
  </si>
  <si>
    <t>省级</t>
  </si>
  <si>
    <t>一</t>
  </si>
  <si>
    <t>产业帮扶</t>
  </si>
  <si>
    <t>（一）</t>
  </si>
  <si>
    <t>农业产业</t>
  </si>
  <si>
    <t>流波䃥镇茶园提升项目</t>
  </si>
  <si>
    <t>流波䃥镇人民政府
詹辉</t>
  </si>
  <si>
    <t>续建</t>
  </si>
  <si>
    <t>流波村等</t>
  </si>
  <si>
    <t>追加第一批流波䃥镇茶园提升项目建设资金，继续开展改造提升茶园及基础设施建设</t>
  </si>
  <si>
    <t>新辟茶园4500元/亩，茶园补植提升1500元/亩，茶园修剪400元/亩</t>
  </si>
  <si>
    <t>2026年6-12月</t>
  </si>
  <si>
    <t>受益脱贫户23户，户均增收1000元</t>
  </si>
  <si>
    <t>通过茶园改造，提高茶园亩产，带动茶农增收</t>
  </si>
  <si>
    <t>县农业农村局</t>
  </si>
  <si>
    <t>政府投资</t>
  </si>
  <si>
    <t>特色农产品宣传推介</t>
  </si>
  <si>
    <t>县农业农村局
张乔</t>
  </si>
  <si>
    <t>全县</t>
  </si>
  <si>
    <t>追加第一批特色农产品宣传推介项目建设资金，继续开展区域公用品牌宣传、农产品展示展销推介等</t>
  </si>
  <si>
    <t>县内参展2000元/次、省内参展3000元/次、省外参展5000元/次</t>
  </si>
  <si>
    <t>2026年1-12月</t>
  </si>
  <si>
    <t>受益农户20户，参展企业30家以上</t>
  </si>
  <si>
    <t>拓宽销售渠道，带动农户销售农产品增收</t>
  </si>
  <si>
    <t>财政奖补</t>
  </si>
  <si>
    <t>农产品品质提升项目</t>
  </si>
  <si>
    <t>追加第一批农产品品质提升项目建设资金，继续开展推广使用有机肥、生物农药、物理防控等</t>
  </si>
  <si>
    <t>商品有机肥、饼肥分别给予购肥款60%补贴；生物农药给予不超过购置款的60%补贴</t>
  </si>
  <si>
    <t>2026年2-10月</t>
  </si>
  <si>
    <t>受益脱贫户800户，户均增收1500元</t>
  </si>
  <si>
    <t>通过加强病虫草害防控，提高农产品质量，促进农户发展产业增收</t>
  </si>
  <si>
    <t>铁冲乡农事服务中心项目</t>
  </si>
  <si>
    <t>铁冲乡人民政府
袁兴宇</t>
  </si>
  <si>
    <t>改建</t>
  </si>
  <si>
    <t>张店村</t>
  </si>
  <si>
    <t>改造厂房1810平方米及配套设施，购置烘干、仓储、加工、包装等设备</t>
  </si>
  <si>
    <t>改造厂房1100元/平方米</t>
  </si>
  <si>
    <t>2026年5-12月</t>
  </si>
  <si>
    <t>受益脱贫户30户，项目使用年限10年</t>
  </si>
  <si>
    <t>提高农业产能，增加村集体经济收入带动农户增产增收</t>
  </si>
  <si>
    <t>资产收益</t>
  </si>
  <si>
    <t>大湾蝠牌茶厂改造提升绿片生产线采购项目</t>
  </si>
  <si>
    <t>花石乡人民政府
刘丽娟</t>
  </si>
  <si>
    <t>新建</t>
  </si>
  <si>
    <t>大湾村</t>
  </si>
  <si>
    <t>购置安装一条日处理鲜叶能力达1万公斤的抹茶专用绿片生产线（包括茶叶热风杀青机、鲜叶摊青机、烘干机、自动化输送带等核心加工设备）</t>
  </si>
  <si>
    <t>储青机245000元/台，蒸汽杀青机125000元/台，高抛冷却机109000/台</t>
  </si>
  <si>
    <t>2026年3-6月</t>
  </si>
  <si>
    <t>受益脱贫户35户，项目使用年限10年</t>
  </si>
  <si>
    <t>通过扩大茶产业规模，带动农户发展产业增收</t>
  </si>
  <si>
    <t>提前实施</t>
  </si>
  <si>
    <t>大湾蝠牌茶厂天然气供气系统安装项目</t>
  </si>
  <si>
    <t>改造天然气供气系统（包括储气罐、管道等）</t>
  </si>
  <si>
    <t>管道600元/米，混凝土700元/立方米</t>
  </si>
  <si>
    <t>2026年4-8月</t>
  </si>
  <si>
    <t>受益脱贫户32户，项目使用年限10年</t>
  </si>
  <si>
    <t>大湾村抹茶生产建设项目</t>
  </si>
  <si>
    <t>改造生产车间500平方米，安装供电、净化、空气过滤及消毒灭菌等配套；购置精拣机、超微粉碎机、多层筛分机、紫外线灭菌机、自动计量包装机等各1套，安装生产线输送管道、物料储存罐、控制系统1套</t>
  </si>
  <si>
    <t>生产车间改造5000元/平方米</t>
  </si>
  <si>
    <t>受益脱贫户36户，户均增收1000元</t>
  </si>
  <si>
    <t>大湾村茶文化体验展示空间提升改造项目</t>
  </si>
  <si>
    <t>提升改造茶文化体验中心内部空间布局、功能分区、服务配套等，完善茶文化展示、互动体验、参观研学等功能</t>
  </si>
  <si>
    <t>体验中心改造1600元/平方米</t>
  </si>
  <si>
    <t>受益脱贫户21户，户均增收600元</t>
  </si>
  <si>
    <t>带动农户发展茶产业增收</t>
  </si>
  <si>
    <t>大湾村抹茶产业基地覆网建设项目</t>
  </si>
  <si>
    <t>采购安装标准化抹茶原料种植基地250亩专用覆下遮阳网</t>
  </si>
  <si>
    <t>遮阳网2000元/亩</t>
  </si>
  <si>
    <t>受益脱贫户24户，户均增收1000元</t>
  </si>
  <si>
    <t>改善农业生产生活条件，促进农户增产增收</t>
  </si>
  <si>
    <t>余岭村农产品电商物流产业基地配套</t>
  </si>
  <si>
    <t>古碑镇人民政府
彭显达</t>
  </si>
  <si>
    <t>余岭村</t>
  </si>
  <si>
    <t>建设冷库560平方米，配套制冷设备、电气系统、管路系统等</t>
  </si>
  <si>
    <t>冷库1800元/平方米</t>
  </si>
  <si>
    <t>受益脱贫户5人，人均增收2000元</t>
  </si>
  <si>
    <t>通过完善电商物流产业园基地配套，带动农户销售农产品、就业务工增收</t>
  </si>
  <si>
    <t>县科商工信局</t>
  </si>
  <si>
    <t>白塔畈镇马窑村蓝莓基地建设项目</t>
  </si>
  <si>
    <t>白塔畈镇人民政府
陈伟</t>
  </si>
  <si>
    <t>马窑村</t>
  </si>
  <si>
    <t>新建30米跨度钢结构大棚11个，1968平方米及配套设备等</t>
  </si>
  <si>
    <t>大棚250元/平方米，混凝土700元/立方米，步道200元/平方米，排水沟260元/米</t>
  </si>
  <si>
    <t>受益脱贫户10户，户均增收3000元，降低生产出行成本</t>
  </si>
  <si>
    <t>促进蓝莓产业发展，带动农户增产增收</t>
  </si>
  <si>
    <t>特色种养业奖补</t>
  </si>
  <si>
    <t>给予脱贫户、监测户发展特色种养业奖补</t>
  </si>
  <si>
    <t>不超过500元/户</t>
  </si>
  <si>
    <t>2025年10月-2026年10月</t>
  </si>
  <si>
    <t>受益脱贫户20000户，户均年增收500元</t>
  </si>
  <si>
    <t>通过鼓励农户发展产业增收</t>
  </si>
  <si>
    <t>以奖代补</t>
  </si>
  <si>
    <t>2026年夏秋茶奖补项目</t>
  </si>
  <si>
    <r>
      <rPr>
        <sz val="11"/>
        <rFont val="方正书宋_GBK"/>
        <charset val="134"/>
      </rPr>
      <t>对全县初制夏秋茶</t>
    </r>
    <r>
      <rPr>
        <sz val="11"/>
        <rFont val="Times New Roman"/>
        <charset val="134"/>
      </rPr>
      <t>20</t>
    </r>
    <r>
      <rPr>
        <sz val="11"/>
        <rFont val="方正书宋_GBK"/>
        <charset val="134"/>
      </rPr>
      <t>吨及以上、精制夏秋茶500吨及以上取得SC认证和使用清洁能源的茶企和开展抹茶生产的茶企给予奖补</t>
    </r>
  </si>
  <si>
    <t>根据夏秋茶初、精制加工生产量及联农带农效益等予以奖补</t>
  </si>
  <si>
    <t>2026年5-11月</t>
  </si>
  <si>
    <t>受益脱贫户50户，户均增收4000元</t>
  </si>
  <si>
    <t>带动农户发展产业、就业务工增收</t>
  </si>
  <si>
    <t>2026年新建、改扩建茶厂奖补项目</t>
  </si>
  <si>
    <t>对全县新建标准化茶叶加工厂800平方米及以上、改扩建标准化茶叶加工厂600平方米及以上的茶企给予奖补</t>
  </si>
  <si>
    <t>根据新建、改扩建厂房投入及联农带农效益等予以奖补</t>
  </si>
  <si>
    <t>受益脱贫户100户，奖补企业8个以上</t>
  </si>
  <si>
    <t>带动农户茶叶销售、就业务工增收</t>
  </si>
  <si>
    <t>麻埠镇响洪甸村齐香茶厂</t>
  </si>
  <si>
    <t>麻埠镇人民政府
傅贤悦</t>
  </si>
  <si>
    <t>响洪甸村</t>
  </si>
  <si>
    <t>新建钢结构厂房1200平方米及附属设施</t>
  </si>
  <si>
    <t>厂房2000元/平方米</t>
  </si>
  <si>
    <t>受益脱贫户50户以上，提高茶产业附加值</t>
  </si>
  <si>
    <t>带动农户务工和生产发展增收</t>
  </si>
  <si>
    <t>果子园乡标准化茶园建设项目</t>
  </si>
  <si>
    <t>果子园乡人民政府
吴锐</t>
  </si>
  <si>
    <t>白纸棚村
姚冲村</t>
  </si>
  <si>
    <t>建设标准化茶园500亩</t>
  </si>
  <si>
    <t>6200元/亩</t>
  </si>
  <si>
    <t>受益脱贫户30户60人，户均增收500元，提升茶园质量</t>
  </si>
  <si>
    <t>带动农户发展产业、销售农产品、就业务工增收</t>
  </si>
  <si>
    <t>六安瓜片核心区产业溯源试点项目</t>
  </si>
  <si>
    <t>全山村
响洪甸村</t>
  </si>
  <si>
    <t>完善提高2025年麻埠镇齐山茶园赋码试点，新建麻埠镇全山村、响洪甸村1000亩，开展数字化茶园建设、数据采集、全流程溯源管理等</t>
  </si>
  <si>
    <t>试点建设不超过20万元/个</t>
  </si>
  <si>
    <t>受益脱贫人口超80人</t>
  </si>
  <si>
    <t>提高“六安瓜片”茶叶附加值，带动农户销售增收</t>
  </si>
  <si>
    <t>2025年农产品基地生产能力提升续建项目</t>
  </si>
  <si>
    <t>白塔畈镇</t>
  </si>
  <si>
    <t>追加2025年农产品基地生产能力提升项目</t>
  </si>
  <si>
    <t>3000元/亩</t>
  </si>
  <si>
    <t>受益脱贫户150户，项目使用年限10年</t>
  </si>
  <si>
    <t>2026年农产品基地生产能力提升项目</t>
  </si>
  <si>
    <t>梅山镇
白塔畈镇</t>
  </si>
  <si>
    <t>农产品基地生产能力提升5091.86亩</t>
  </si>
  <si>
    <t>受益脱贫户160户，项目使用年限10年</t>
  </si>
  <si>
    <t>（二）</t>
  </si>
  <si>
    <t>中药产业</t>
  </si>
  <si>
    <t>灵芝等公用广告宣传项目</t>
  </si>
  <si>
    <t>县中药产业中心
王泰金</t>
  </si>
  <si>
    <t>在金寨高铁站及沿高速公路两侧宣传灵芝等公用品牌，包括广告位租赁、广告制作发布等费用</t>
  </si>
  <si>
    <t>平均不超过6万元/个</t>
  </si>
  <si>
    <t>2026年2-12月</t>
  </si>
  <si>
    <t>持续提升金寨灵芝等公用品牌的知名度，扩大品牌影响力与市场竞争力</t>
  </si>
  <si>
    <t>带动农户销售灵芝增收</t>
  </si>
  <si>
    <t>县中药产业中心</t>
  </si>
  <si>
    <t>白果村黄精产业提升发展项目</t>
  </si>
  <si>
    <t>白果村</t>
  </si>
  <si>
    <t>改造冷库370平方米，安装电动门2座；蓄水塘维修一座；蓄水池修建一口；围墙35米，安全防护加固及周边环境整治500平方米等</t>
  </si>
  <si>
    <t>冷库700元/平方米，混凝土700元/立方米</t>
  </si>
  <si>
    <t>受益脱贫户10户，户均增收500元，增加村集体经济</t>
  </si>
  <si>
    <t>双河镇野菊花晒场及烘干厂房项目</t>
  </si>
  <si>
    <t>双河镇人民政府
詹越</t>
  </si>
  <si>
    <t>九龙村</t>
  </si>
  <si>
    <t>水泥路面拓宽至6米、长300米，新建晒场2000平方米、厂房2000平方米及配套设施</t>
  </si>
  <si>
    <t>厂房2000元/平方米，混凝土700元/立方米</t>
  </si>
  <si>
    <t>受益脱贫户120户，户均增收2000元，降低生产出行成本</t>
  </si>
  <si>
    <t>祝畈村中药材保鲜库及烘干房项目</t>
  </si>
  <si>
    <t>沙河乡人民政府
周亚东</t>
  </si>
  <si>
    <t>祝畈村</t>
  </si>
  <si>
    <t>改造房屋建设保鲜库4个、烘干房2个，场地硬化800㎡及供电排水等配套设施</t>
  </si>
  <si>
    <t>保鲜库1500元/立方米，烘干房1500/立方米，混凝土700元/立方米</t>
  </si>
  <si>
    <t>受益脱贫户20户，户均增收2000元</t>
  </si>
  <si>
    <t>带动农户发展中药材产业增收，带动就业务工</t>
  </si>
  <si>
    <t>2026年中药产业奖补项目</t>
  </si>
  <si>
    <t>对中药材基地建设、良种繁育选育、标准制定、产品研发、科研平台建设等重点环节进行奖补</t>
  </si>
  <si>
    <t>按实施方案标准执行</t>
  </si>
  <si>
    <r>
      <rPr>
        <sz val="11"/>
        <rFont val="宋体"/>
        <charset val="134"/>
        <scheme val="minor"/>
      </rPr>
      <t>2025</t>
    </r>
    <r>
      <rPr>
        <sz val="11"/>
        <rFont val="宋体"/>
        <charset val="134"/>
      </rPr>
      <t>年</t>
    </r>
    <r>
      <rPr>
        <sz val="11"/>
        <rFont val="宋体"/>
        <charset val="134"/>
        <scheme val="minor"/>
      </rPr>
      <t>10</t>
    </r>
    <r>
      <rPr>
        <sz val="11"/>
        <rFont val="宋体"/>
        <charset val="134"/>
      </rPr>
      <t>月-2026年12月</t>
    </r>
  </si>
  <si>
    <t>受益脱贫户15户</t>
  </si>
  <si>
    <t>带动农户发展中药材增收</t>
  </si>
  <si>
    <t>金寨天麻交易市场冷库项目</t>
  </si>
  <si>
    <t>中国药用菌大市场</t>
  </si>
  <si>
    <t>在中国药用菌大市场天麻交易集市H12栋楼二楼建设冷库2200平方米</t>
  </si>
  <si>
    <t>2000元/平方米</t>
  </si>
  <si>
    <r>
      <rPr>
        <sz val="11"/>
        <rFont val="宋体"/>
        <charset val="134"/>
        <scheme val="minor"/>
      </rPr>
      <t>2026</t>
    </r>
    <r>
      <rPr>
        <sz val="11"/>
        <rFont val="宋体"/>
        <charset val="134"/>
      </rPr>
      <t>年</t>
    </r>
    <r>
      <rPr>
        <sz val="11"/>
        <rFont val="宋体"/>
        <charset val="134"/>
        <scheme val="minor"/>
      </rPr>
      <t>6</t>
    </r>
    <r>
      <rPr>
        <sz val="11"/>
        <rFont val="宋体"/>
        <charset val="134"/>
      </rPr>
      <t>-12月</t>
    </r>
  </si>
  <si>
    <t>提升大市场交易能力，带动天麻销售</t>
  </si>
  <si>
    <t>带动农户销售天麻增收</t>
  </si>
  <si>
    <t>2026年灵芝产业奖补项目</t>
  </si>
  <si>
    <t>实施五大工程，通过产业奖补支持本县灵芝产业经营主体，开展菌种培育提质、绿色基地增量、龙头企业壮强、市场诚信经营、品牌营销创建</t>
  </si>
  <si>
    <r>
      <rPr>
        <sz val="11"/>
        <rFont val="宋体"/>
        <charset val="134"/>
        <scheme val="minor"/>
      </rPr>
      <t>2025</t>
    </r>
    <r>
      <rPr>
        <sz val="11"/>
        <rFont val="宋体"/>
        <charset val="134"/>
      </rPr>
      <t>年10月-2026年12月</t>
    </r>
  </si>
  <si>
    <t>受益脱贫户20户，提升灵芝品质和产量</t>
  </si>
  <si>
    <t>带动农户发展灵芝增收</t>
  </si>
  <si>
    <t>（三）</t>
  </si>
  <si>
    <t>林业产业</t>
  </si>
  <si>
    <t>黄畈村竹产业标准化厂房</t>
  </si>
  <si>
    <t>黄畈村</t>
  </si>
  <si>
    <t>新建钢结构厂房2100平方米及场地平整硬化，排水、边坡治理等</t>
  </si>
  <si>
    <t>2026年7-12月</t>
  </si>
  <si>
    <t>受益脱贫户40户，户均增收2000元</t>
  </si>
  <si>
    <t>提高竹产业生产条件，带动农户毛竹销售及务工增收</t>
  </si>
  <si>
    <t>县林业局</t>
  </si>
  <si>
    <t>（四）</t>
  </si>
  <si>
    <t>千万工程</t>
  </si>
  <si>
    <t>斑竹园镇金山村茶产业提升项目</t>
  </si>
  <si>
    <t>斑竹园镇人民政府
史奋齐</t>
  </si>
  <si>
    <t>金山村</t>
  </si>
  <si>
    <t>改扩建茶厂800平方米，新建生产道路380米、护岸135立方米、边沟220米、停车位80平方米及基础设施配套等</t>
  </si>
  <si>
    <t>厂房2000元/平方米，混凝土700元/立方米，排水沟260元/米</t>
  </si>
  <si>
    <t>受益脱贫户15户，户均增收2000元，增加村集体经济收入</t>
  </si>
  <si>
    <t>带动农户发展产业、务工就业增收</t>
  </si>
  <si>
    <t>县茶美中心</t>
  </si>
  <si>
    <t>青山镇汤店村“同济生”石斛示范基地扩建项目</t>
  </si>
  <si>
    <t>青山镇人民政府
陈若愚</t>
  </si>
  <si>
    <t>汤店村</t>
  </si>
  <si>
    <t>建设蓄水池100立方米，配套完善生产道路1320米等</t>
  </si>
  <si>
    <t>生产道路200元/平方米，场地整治180元/平方米，蓄水池18万/座</t>
  </si>
  <si>
    <t>受益脱贫户14户，增加村集体经济收入</t>
  </si>
  <si>
    <t>通过流转土地、务工就业等带动农户增收</t>
  </si>
  <si>
    <t>青山镇汤店村果蔬基地建设项目</t>
  </si>
  <si>
    <t>新建蔬菜分拣车间320平方米、生产步道300米、排水沟1300米等</t>
  </si>
  <si>
    <t>分拣车间2300元/平方米</t>
  </si>
  <si>
    <t>受益脱贫户17户，户均增收1500元，增加村集体经济收入</t>
  </si>
  <si>
    <t>吴家店镇古堂村猕猴桃基地提升项目</t>
  </si>
  <si>
    <t>吴家店镇人民政府
王琪</t>
  </si>
  <si>
    <t>古堂村</t>
  </si>
  <si>
    <t>建设防冻棚架2000平方米，清理沟渠1500米，安防系统及配套设施等</t>
  </si>
  <si>
    <t>棚架150元/平方米</t>
  </si>
  <si>
    <t>受益脱贫户20户，提升基地产量，增加村集体经济收入</t>
  </si>
  <si>
    <t>带动农户发展产业增收</t>
  </si>
  <si>
    <t>吴家店镇古堂村药旅融合基地建设项目</t>
  </si>
  <si>
    <t>改造提升野菊花基地生产步道140米，休息平台一处，安防系统及园内相关配套等</t>
  </si>
  <si>
    <t>步道200元/平方米，混凝土700元/立方米</t>
  </si>
  <si>
    <t>受益脱贫户20户，提升基地效益，增加村集体经济收入</t>
  </si>
  <si>
    <t>带动农户发展产业、务工增收</t>
  </si>
  <si>
    <t>双河镇大畈村高标准茶园改造项目</t>
  </si>
  <si>
    <t>大畈村</t>
  </si>
  <si>
    <t>改造提升茶园100亩，新建生产道路600米及配套设施等</t>
  </si>
  <si>
    <t>步道200元/平方米</t>
  </si>
  <si>
    <t>受益脱贫户30户，户均增收2000元，降低生产出行成本</t>
  </si>
  <si>
    <t>油坊店乡梅莉沙有机食品生产基地项目</t>
  </si>
  <si>
    <t>油坊店乡人民政府
杨勤达</t>
  </si>
  <si>
    <t>东莲村</t>
  </si>
  <si>
    <t>改造校舍2900平方米，新建基地排水沟60米、化粪池1座、污水改造及环境整治等</t>
  </si>
  <si>
    <t>校舍地面200元/平方米，排水沟500元/米</t>
  </si>
  <si>
    <t>带动农户务工就业增收</t>
  </si>
  <si>
    <t>汤家汇镇汤家汇村茶旅融合提升项目</t>
  </si>
  <si>
    <t>汤家汇镇人民政府
储友斌</t>
  </si>
  <si>
    <t>汤家汇村</t>
  </si>
  <si>
    <t>改造提升茶咖113平方米及环境整治等</t>
  </si>
  <si>
    <t>茶咖改造3500元/平方米</t>
  </si>
  <si>
    <t>受益脱贫户13户，户均增收3500元，增加村集体经济收入</t>
  </si>
  <si>
    <t>（五）</t>
  </si>
  <si>
    <t>旅游产业</t>
  </si>
  <si>
    <t>花石乡春山·湾留居民宿二期配套项目</t>
  </si>
  <si>
    <t>建设步道1800米、护岸350立方米及水土保持等</t>
  </si>
  <si>
    <t>混凝土700元/立方米，步道200元/平方米，排水沟260元/米</t>
  </si>
  <si>
    <t>受益脱贫户45人，人均增收3000元</t>
  </si>
  <si>
    <t>壮大村集体经济，带动农户务工就业增收</t>
  </si>
  <si>
    <t>县文旅体育局</t>
  </si>
  <si>
    <t>梅山湖关山伴岛滨水生态休闲基地项目</t>
  </si>
  <si>
    <t>桃岭乡人民政府
吴迪</t>
  </si>
  <si>
    <t>龙潭村</t>
  </si>
  <si>
    <t>新建浮箱钓台1550米及配套设施</t>
  </si>
  <si>
    <t>浮箱钓台1900元/平方米，混凝土700元/立方米</t>
  </si>
  <si>
    <t>受益脱贫户60户，户均增收2000元</t>
  </si>
  <si>
    <t>带动农户发展产业及旅游增收</t>
  </si>
  <si>
    <t>斑竹园红色咖啡配套项目</t>
  </si>
  <si>
    <t>斑竹园村</t>
  </si>
  <si>
    <t>咖啡屋装修50平方米，排水沟300米及环境整治等</t>
  </si>
  <si>
    <t>混凝土700元/立方米，排水沟260元/米</t>
  </si>
  <si>
    <t>受益脱贫户5户，户均增收1000元，项目使用年限8年</t>
  </si>
  <si>
    <t>促进乡村农文旅融合，带动脱贫人口发展旅游和务工增收</t>
  </si>
  <si>
    <t>槐油路配套服务项目</t>
  </si>
  <si>
    <t>槐树湾乡人民政府
魏巍</t>
  </si>
  <si>
    <t>板堰村</t>
  </si>
  <si>
    <t>新建服务用房约240平方米，配套停车场、水电污水处理等设施</t>
  </si>
  <si>
    <t>房屋6000元/平方米，混凝土700元/立方米</t>
  </si>
  <si>
    <t>受益脱贫人口13户，项目使用年限10年</t>
  </si>
  <si>
    <t>促进旅游产业发展，带动村集体经济增长和农户务工增收</t>
  </si>
  <si>
    <t>楼房村老村部民宿改造项目</t>
  </si>
  <si>
    <t>楼房村</t>
  </si>
  <si>
    <t>改造老村部房屋12间及服务用房1处</t>
  </si>
  <si>
    <t>房屋改造1800元/平方米，混凝土700元/立方米</t>
  </si>
  <si>
    <t>受益脱贫户15户，户均增5000元</t>
  </si>
  <si>
    <t>带动农户发展旅游产业、就业务工增收</t>
  </si>
  <si>
    <t>（六）</t>
  </si>
  <si>
    <t>金融帮扶</t>
  </si>
  <si>
    <t>小额贷款贴息</t>
  </si>
  <si>
    <t>追加第一批小额贷款贴息项目资金，给予脱贫户小额贷款贴息</t>
  </si>
  <si>
    <t>贴息70%</t>
  </si>
  <si>
    <t>受益脱贫户3000余户</t>
  </si>
  <si>
    <t>通过资金扶持，促进农户发展产业增收</t>
  </si>
  <si>
    <t>（七）</t>
  </si>
  <si>
    <t>集体经济</t>
  </si>
  <si>
    <t>光慈村新型村集体经济发展项目</t>
  </si>
  <si>
    <t>新建果蔬采摘休闲配套服务钢结构用房450平方米及相关配套设施（与第一批郭店村集体经济项目40万元资金合并使用）</t>
  </si>
  <si>
    <r>
      <rPr>
        <sz val="11"/>
        <rFont val="宋体"/>
        <charset val="134"/>
      </rPr>
      <t>厂房2000元/平方米</t>
    </r>
  </si>
  <si>
    <t>受益脱贫户20户，户均增收3000元，降低生产出行成本，增加村集体经济收入</t>
  </si>
  <si>
    <t>增加村集体经济收入，拓宽就业渠道，促进脱贫劳动力就业增收，激发农户内生动力</t>
  </si>
  <si>
    <t>马窑村新型村集体经济发展项目</t>
  </si>
  <si>
    <t>泗河村新型村集体经济发展项目</t>
  </si>
  <si>
    <t>天堂寨镇人民政府
卫超</t>
  </si>
  <si>
    <t>泗河村</t>
  </si>
  <si>
    <t>新建中药材加工厂房500平方米及场地硬化等</t>
  </si>
  <si>
    <t>受益脱贫户60户，户均增500元，增加村集体经济收入</t>
  </si>
  <si>
    <t>竺山村新型村集体经济发展项目</t>
  </si>
  <si>
    <t>改扩建</t>
  </si>
  <si>
    <t>竺山村</t>
  </si>
  <si>
    <t>改造提升原400平方米农产品加工厂用于山茶油加工</t>
  </si>
  <si>
    <t>厂房改造1250元/平方米</t>
  </si>
  <si>
    <t>受益脱贫户20户，户均增收1000元，增加村集体经济收入</t>
  </si>
  <si>
    <t>通过扩大产业规模，壮大村集体经济，带动农户发展产业增收</t>
  </si>
  <si>
    <t>大桥村新型村集体经济发展项目</t>
  </si>
  <si>
    <t>新建旅游配套服务设施150平方米及周边环境提升</t>
  </si>
  <si>
    <t>混凝土700元/立方米</t>
  </si>
  <si>
    <t>受益脱贫户10户，户均增收2000元，增加村集体经济收入</t>
  </si>
  <si>
    <t>斗林村新型村集体经济发展项目</t>
  </si>
  <si>
    <t>斗林村</t>
  </si>
  <si>
    <t>新建框架结构农产品加工厂房400平方米，标准化农产品加工车间200平方米及配套设施</t>
  </si>
  <si>
    <t>受益脱贫户50户，户均增收500元，增加村集体经济4.5万元</t>
  </si>
  <si>
    <t>带动农户销售农产品、务工就业增收</t>
  </si>
  <si>
    <t>茅畈村新型村集体经济发展项目</t>
  </si>
  <si>
    <t>上畈村新型村集体经济发展项目</t>
  </si>
  <si>
    <t>赵院村新型村集体经济发展项目</t>
  </si>
  <si>
    <t>赵院村</t>
  </si>
  <si>
    <t>改造河心组原300平方米简易养蚕室为钢架结构养蚕室</t>
  </si>
  <si>
    <t>厂房1700元/平方米</t>
  </si>
  <si>
    <t>受益脱贫户20户，户均增收1500元，增加村集体经济收入</t>
  </si>
  <si>
    <t>高畈村新型村集体经济发展项目</t>
  </si>
  <si>
    <t>高畈村</t>
  </si>
  <si>
    <t>改造老旧民房2间及相关配套设施设备等</t>
  </si>
  <si>
    <t>受益脱贫户10户，增加村集体经济收入</t>
  </si>
  <si>
    <t>通过发展乡村旅游带动村集体经济增收，通过收购农产品、务工就业带动农户增收</t>
  </si>
  <si>
    <t>余岭村新型村集体经济发展项目</t>
  </si>
  <si>
    <t>维修原有厂房1400平方米用于桑叶加工，新建厂房护岸长80米</t>
  </si>
  <si>
    <t>厂房维修300元/平方米，混凝土护岸475元/立方米</t>
  </si>
  <si>
    <t>受益脱贫户11人，人均增收800元，增加村集体经济收入</t>
  </si>
  <si>
    <t>通过提高产能，增加周边农户桑叶收购量，带动桑农增收</t>
  </si>
  <si>
    <t>响塘村新型村集体经济发展项目</t>
  </si>
  <si>
    <t>响塘村</t>
  </si>
  <si>
    <t>改造丝织六厂厂房500平方米用于箱包加工</t>
  </si>
  <si>
    <t>厂房改造1000元/平方米</t>
  </si>
  <si>
    <t>受益脱贫户6人，人均增收3000元，增加村集体经济收入</t>
  </si>
  <si>
    <t>吸引主体发展箱包加工产业，增加农户就业岗位</t>
  </si>
  <si>
    <t>西莲村新型村集体经济发展项目</t>
  </si>
  <si>
    <t>西莲村</t>
  </si>
  <si>
    <t>新建光伏遮雨棚120平方米，配套变压器、充电桩等设施</t>
  </si>
  <si>
    <t>光伏遮雨棚1600元/平方米，变压器25万元/台</t>
  </si>
  <si>
    <t>受益脱贫户10户，户均增收500元，增加村集体经济收入</t>
  </si>
  <si>
    <t>带动农户发展旅游增收</t>
  </si>
  <si>
    <t>太平山村新型村集体经济发展项目</t>
  </si>
  <si>
    <t>太平山</t>
  </si>
  <si>
    <t>新建生态停车场8000平方米，挡土墙45米，路面硬化60平方米，停车场道闸2个等</t>
  </si>
  <si>
    <t>受益脱贫户20户，户均增收500元，增加村集体经济收入</t>
  </si>
  <si>
    <t>带动农户发展旅游、务工增收</t>
  </si>
  <si>
    <t>龙马村集体经济项目</t>
  </si>
  <si>
    <t>燕子河镇人民政府
陈圣林</t>
  </si>
  <si>
    <t>龙马村</t>
  </si>
  <si>
    <t>改造龙马茶厂4间，六安瓜片、金寨红茶精制车间提档升级等</t>
  </si>
  <si>
    <t>茶厂改造12.5万元/间</t>
  </si>
  <si>
    <t>2026年5-10月</t>
  </si>
  <si>
    <t>受益脱贫户35户，户均增收1500元，增加村集体经济收入</t>
  </si>
  <si>
    <t>提升茶叶加工产能与品质，带动农户茶叶销售、务工就业增收</t>
  </si>
  <si>
    <t>银山畈村集体水电站项目</t>
  </si>
  <si>
    <t>银山畈村</t>
  </si>
  <si>
    <t>盘活原龙门水库水电站发展村集体经济（链接银山畈村、竹畈村、上畈村发展村集体经济）</t>
  </si>
  <si>
    <t>受益脱贫户85户，村均集体经济增收7万元以上</t>
  </si>
  <si>
    <t>发展村集体经济，带动水库周边农户发展产业增收</t>
  </si>
  <si>
    <t>二</t>
  </si>
  <si>
    <t>就业帮扶</t>
  </si>
  <si>
    <t>雨露计划</t>
  </si>
  <si>
    <t>对中、高职脱贫学生给予补助</t>
  </si>
  <si>
    <t>每人每学期1500元</t>
  </si>
  <si>
    <t>2026年6-10月</t>
  </si>
  <si>
    <t>受益脱贫户、监测户约4000人，人均增收1500元</t>
  </si>
  <si>
    <t>资助脱贫学生中职高职教育，提高就业能力，增加就业收入</t>
  </si>
  <si>
    <t>公益性岗位</t>
  </si>
  <si>
    <t>县人社局
王同明</t>
  </si>
  <si>
    <t>脱贫户、监测户村级公益性岗位劳务就业补助</t>
  </si>
  <si>
    <t>人均300元/月</t>
  </si>
  <si>
    <t>受益脱贫户、监测户10000人，人均年增收3600元</t>
  </si>
  <si>
    <t>拓宽就业渠道，促进脱贫劳动力就业增收，激发农户内生动力</t>
  </si>
  <si>
    <t>县人社局</t>
  </si>
  <si>
    <t>就业奖补</t>
  </si>
  <si>
    <t>跨省就业重点帮扶对象交通补助，帮扶车间、乡村工匠等奖补</t>
  </si>
  <si>
    <t>县外就业每人每年500元，帮扶车间等就业每人每月300元等</t>
  </si>
  <si>
    <t>受益脱贫户、监测户10000人，人均增收1000元</t>
  </si>
  <si>
    <t>促进脱贫户、监测户就业增收</t>
  </si>
  <si>
    <t>三</t>
  </si>
  <si>
    <t>基础设施</t>
  </si>
  <si>
    <t>农业配套</t>
  </si>
  <si>
    <t>桂花村茶叶加工厂配套项目</t>
  </si>
  <si>
    <t>桂花村</t>
  </si>
  <si>
    <t>新建道路1300平方米、护岸73立方米及排水、污水处理等配套设施</t>
  </si>
  <si>
    <t>受益脱贫户10户以上，提升群众满意度</t>
  </si>
  <si>
    <t>改善茶叶加工生产条件，带动农户增产增收</t>
  </si>
  <si>
    <t>水坪村集体茶厂护岸及入场道路</t>
  </si>
  <si>
    <t>水坪村</t>
  </si>
  <si>
    <t>新建护岸2处95米，硬化改造道路长30米，排水沟长34米及配套设施</t>
  </si>
  <si>
    <t>混凝土护岸475元/立方米，硬化道路104元/平方米</t>
  </si>
  <si>
    <t>受益脱贫户12人，项目使用年限10年</t>
  </si>
  <si>
    <t>促进特色农产品产业发展，带动农户就业和发展增收</t>
  </si>
  <si>
    <t>燕子河镇农田水利设施配套提升项目</t>
  </si>
  <si>
    <t>龙马村、麒麟河村等村</t>
  </si>
  <si>
    <t>新建拦水堰12处，均宽长10至12米，配套灌溉沟渠以及农田水毁防护岸等附属设施</t>
  </si>
  <si>
    <t>受益脱贫户38户，项目使用年限10年</t>
  </si>
  <si>
    <t>补齐农田水利短板，助力农业增效、农民增收</t>
  </si>
  <si>
    <t>中心村蓝莓基地配套项目</t>
  </si>
  <si>
    <t>中心村</t>
  </si>
  <si>
    <t>蓝莓大棚提升改造及生产道路配套等</t>
  </si>
  <si>
    <t>受益脱贫户10户，户均增收3000元</t>
  </si>
  <si>
    <t>促进蓝莓产业发展，带动农户增产增收，同时壮大村集体经济收入</t>
  </si>
  <si>
    <t>南溪镇特色产业发展配套项目</t>
  </si>
  <si>
    <t>南溪镇人民政府
徐昶</t>
  </si>
  <si>
    <t>余山村、麻河村</t>
  </si>
  <si>
    <t>新建产业道路长350米、宽3.5米、厚0.18米，C20毛石砼驳岸高2.5米、长100米，整修水塘1口，整修麻畈组当家塘1口</t>
  </si>
  <si>
    <t>混凝土700元/立方米，挡墙600元/立方米</t>
  </si>
  <si>
    <t>2026年5月-12月</t>
  </si>
  <si>
    <t>受益脱贫户5户,降低生产出行成本，提升群众满意度</t>
  </si>
  <si>
    <t>改善农户生产生活交通条件，提升农户幸福感</t>
  </si>
  <si>
    <t>吴畈村晏家湾下湾水塘提升</t>
  </si>
  <si>
    <t>吴畈村</t>
  </si>
  <si>
    <t>池塘清淤、生态挡土墙、排水管道、护栏等</t>
  </si>
  <si>
    <t>受益脱贫户20户，项目使用年限10年</t>
  </si>
  <si>
    <t>燕子河镇龙马村庄环境整治项目</t>
  </si>
  <si>
    <t>新建分散式污水处理10处、挡墙21处（长300米，均高1.2米），改造公厕3座、“五小园”3处及人居环境整治等</t>
  </si>
  <si>
    <t>混凝土700元/立方米，公厕3万元/座</t>
  </si>
  <si>
    <t>受益脱贫户17户，项目使用年限10年</t>
  </si>
  <si>
    <t>改善生活条件，提升农户幸福感、满意度</t>
  </si>
  <si>
    <t>麻埠镇响洪甸村九曲岭茶叶交易平台配套项目</t>
  </si>
  <si>
    <t>除险挖方6725立方米、拓宽改造道路550米、整治边沟480米、停车场650平方米及相关配套设施等</t>
  </si>
  <si>
    <t>混凝土700元/立方米，排水沟260元/平方米</t>
  </si>
  <si>
    <t>2026年4-6月</t>
  </si>
  <si>
    <t>受益脱贫户50户以上，降低生产出行成本</t>
  </si>
  <si>
    <t>改善生产生活条件，带动茶文旅发展，促进农民增收</t>
  </si>
  <si>
    <t>麻埠镇响洪甸村九曲岭组基础设施提升项目</t>
  </si>
  <si>
    <t>新建生态护岸长52米、路面修复760平方米、护栏40米，4蹲位公厕一座等</t>
  </si>
  <si>
    <t>受益脱贫户50户以上，提升群众满意度</t>
  </si>
  <si>
    <t>铁冲乡李桥中心村改造提升项目</t>
  </si>
  <si>
    <t>李桥村</t>
  </si>
  <si>
    <t>新建污水管道910米、污水井56座、生态挡墙60米、排水沟80米、混凝土路面修复1000平方米及人居环境整治等</t>
  </si>
  <si>
    <t>受益脱贫户22户，项目使用年限10年</t>
  </si>
  <si>
    <t>改善人居环境，提升农户幸福感、满意度</t>
  </si>
  <si>
    <t>南溪镇吴湾村沿河等组人居环境整治项目</t>
  </si>
  <si>
    <t>吴湾村</t>
  </si>
  <si>
    <t>新建挡墙155米、路面硬化409平方米、生态停车场1700平方米、排水沟120米、5蹲位公厕1座及人居环境整治等</t>
  </si>
  <si>
    <t>挡墙600元/立方米，混凝土700元/立方米，公厕60000元/座</t>
  </si>
  <si>
    <t>受益脱贫户10户，降低生产出行成本，提升群众满意度</t>
  </si>
  <si>
    <t>改善生产生活条件，提高环境舒适度，提升农户幸福感</t>
  </si>
  <si>
    <t>梅山镇徐冲村南干渠生态修复项目</t>
  </si>
  <si>
    <t>梅山镇人民政府
赵兴</t>
  </si>
  <si>
    <t>徐冲村</t>
  </si>
  <si>
    <t>新建护岸300米，埋设排水管30米等</t>
  </si>
  <si>
    <t>受益脱贫户5户，提升人居环境舒适度</t>
  </si>
  <si>
    <t>提升灌溉能力，促进农户生产增收</t>
  </si>
  <si>
    <t>梅山镇开顺村人居环境整治</t>
  </si>
  <si>
    <t>开顺村</t>
  </si>
  <si>
    <r>
      <rPr>
        <sz val="11"/>
        <rFont val="宋体"/>
        <charset val="134"/>
      </rPr>
      <t>护坡</t>
    </r>
    <r>
      <rPr>
        <sz val="11"/>
        <rFont val="Times New Roman"/>
        <charset val="134"/>
      </rPr>
      <t>1500</t>
    </r>
    <r>
      <rPr>
        <sz val="11"/>
        <rFont val="宋体"/>
        <charset val="134"/>
      </rPr>
      <t>平方米，新建护岸</t>
    </r>
    <r>
      <rPr>
        <sz val="11"/>
        <rFont val="Times New Roman"/>
        <charset val="134"/>
      </rPr>
      <t>500</t>
    </r>
    <r>
      <rPr>
        <sz val="11"/>
        <rFont val="宋体"/>
        <charset val="134"/>
      </rPr>
      <t>立方米、步道</t>
    </r>
    <r>
      <rPr>
        <sz val="11"/>
        <rFont val="Times New Roman"/>
        <charset val="134"/>
      </rPr>
      <t>761</t>
    </r>
    <r>
      <rPr>
        <sz val="11"/>
        <rFont val="宋体"/>
        <charset val="134"/>
      </rPr>
      <t>米、防腐木栈道</t>
    </r>
    <r>
      <rPr>
        <sz val="11"/>
        <rFont val="Times New Roman"/>
        <charset val="134"/>
      </rPr>
      <t>585</t>
    </r>
    <r>
      <rPr>
        <sz val="11"/>
        <rFont val="宋体"/>
        <charset val="134"/>
      </rPr>
      <t>米及相关配套设施等</t>
    </r>
  </si>
  <si>
    <t>受益脱贫户47户，提升人居环境舒适度</t>
  </si>
  <si>
    <t>梅山镇公用灌溉大塘改造项目</t>
  </si>
  <si>
    <t>徐冲村
小南京村</t>
  </si>
  <si>
    <t>改造提升公共灌溉大塘6口，含清淤、护岸、闸口等</t>
  </si>
  <si>
    <t>受益脱贫户27户，提升防汛抗旱能力</t>
  </si>
  <si>
    <t>通过提升灌溉能力，促进农户生产增收</t>
  </si>
  <si>
    <t>油坊店乡西莲村马家河治理项目</t>
  </si>
  <si>
    <t>新建拦水坝2座，清理河道淤积150米，整修护岸240米等</t>
  </si>
  <si>
    <t>受益脱贫人口43人，项目使用年限10年</t>
  </si>
  <si>
    <t>青山镇汤店村当家塘治理项目</t>
  </si>
  <si>
    <t>新建步道200米、浆砌石护岸156米，清淤池塘17800立方米、池塘筑埂5500立方米等</t>
  </si>
  <si>
    <t>塘整治10万元/口，混凝土500元/立方米</t>
  </si>
  <si>
    <t>受益脱贫户10户，项目使用年限10年</t>
  </si>
  <si>
    <t>吴家店镇古堂村群众活动场所改造提升项目</t>
  </si>
  <si>
    <t>改造提升原古堂公屋280平方米、步道170平方米，新建安全护栏135米及周边环境整治等</t>
  </si>
  <si>
    <t>受益脱贫户40户，项目使用年限10年</t>
  </si>
  <si>
    <t>流波䃥镇流波村黄楼组环境整治项目</t>
  </si>
  <si>
    <t>流波村</t>
  </si>
  <si>
    <t>打造“五小园”1000平方米，新建生态水沟50米等</t>
  </si>
  <si>
    <t>受益脱贫户4户，户均增收1000元</t>
  </si>
  <si>
    <t>青山镇尧塘小院自然村庄公共基础设施提升项目</t>
  </si>
  <si>
    <t>尧塘村</t>
  </si>
  <si>
    <t>村庄周边基础设施修补及整治1500平方米，公共服务设施改造提升600平方米，村庄道路沿线整治提升7处等</t>
  </si>
  <si>
    <t>基础设施整治200元/平方米</t>
  </si>
  <si>
    <t>2026年1-6月</t>
  </si>
  <si>
    <t>受益脱贫户12户，项目使用年限10年</t>
  </si>
  <si>
    <t>青山镇尧塘村河口公共基础设施提升项目</t>
  </si>
  <si>
    <t>新建排水沟400米、毛石护坡1000平方米，改造提升生产道路500平方米等</t>
  </si>
  <si>
    <t>排水沟260元/米，护坡300元/平方米</t>
  </si>
  <si>
    <t>青山镇尧塘村寿湾自然村庄公共环境整治项目</t>
  </si>
  <si>
    <t>改造提升公共服务设施1100平方米，整治提升村庄道路沿线11处等</t>
  </si>
  <si>
    <t>混凝土500元/立方米</t>
  </si>
  <si>
    <t>吴家店镇古堂村生态环境提升项目</t>
  </si>
  <si>
    <t>新建护岸160立方米、硬化650平方米、水沟450米及环境整治等</t>
  </si>
  <si>
    <t>双河镇大畈村自然村庄整治项目</t>
  </si>
  <si>
    <t>新建浆砌石护岸5处、硬化道路550平方米、整治边沟207米及环境整治提升等</t>
  </si>
  <si>
    <t>受益脱贫户20户，降低生产出行成本，提升群众满意度</t>
  </si>
  <si>
    <t>汤家汇镇汤家汇村下马台环境整治项目</t>
  </si>
  <si>
    <t>汤家汇村
清塘组</t>
  </si>
  <si>
    <t>拓宽道路2200平方米、人行步道1950平方米、挡土墙2100平方米、整理土地5500平方米及环境整治等</t>
  </si>
  <si>
    <t>混凝土700元/立方米，步道200元/平方米，沥青道路200元/平方米</t>
  </si>
  <si>
    <t>2026年1-10月</t>
  </si>
  <si>
    <t>汤家汇镇青少年教育基地配套项目</t>
  </si>
  <si>
    <t>新建围挡210米、步道160米及部分区域环境整治等</t>
  </si>
  <si>
    <t>步道200元/平方米，围挡1000元/米</t>
  </si>
  <si>
    <t>受益脱贫户33户，项目使用年限10年</t>
  </si>
  <si>
    <t>促进旅游产业发展，带动农户土地流转及务工就业增收</t>
  </si>
  <si>
    <t>南溪镇道路提升项目</t>
  </si>
  <si>
    <t>南溪村、花园村</t>
  </si>
  <si>
    <t>铺设人行步道6755平方米，压模混凝土步道392平方米，安砌侧石5220米，埋设雨水管网527米，挡土墙320立方米及环境整治等</t>
  </si>
  <si>
    <t>人行步道200元/平方米，混凝土700元/立方米，挡墙600元/立方米</t>
  </si>
  <si>
    <t>2025年12月-2026年11月</t>
  </si>
  <si>
    <t>南溪镇花园村蔡祠环境整治项目</t>
  </si>
  <si>
    <t>花园村</t>
  </si>
  <si>
    <t>新建步道595米、安全防护设施150米、排水沟680平方米、挡土墙168米及环境整治等</t>
  </si>
  <si>
    <t>挡土墙400元/米，生态植被修复70元/平方米</t>
  </si>
  <si>
    <t>改善农户生产生活条件，提高环境舒适度，提升农户幸福感</t>
  </si>
  <si>
    <t>花石乡大湾组药旅产业发展基地周边环境整治项目</t>
  </si>
  <si>
    <t>新建拦水坝5座、护岸80米，维修步道1200米，清理河道500米及环境整治等</t>
  </si>
  <si>
    <t>混凝土700元/立方米，步道200元/平方米</t>
  </si>
  <si>
    <t>受益脱贫户25人，人均增收3000元</t>
  </si>
  <si>
    <t>改善人居环境，带动务工就业增收，提升农户幸福感</t>
  </si>
  <si>
    <t>桃岭乡桃岭村丰畈自然村庄环境整治项目</t>
  </si>
  <si>
    <t>桃岭村</t>
  </si>
  <si>
    <r>
      <rPr>
        <sz val="11"/>
        <rFont val="宋体"/>
        <charset val="134"/>
      </rPr>
      <t>新建步道</t>
    </r>
    <r>
      <rPr>
        <sz val="11"/>
        <rFont val="Times New Roman"/>
        <charset val="134"/>
      </rPr>
      <t>204</t>
    </r>
    <r>
      <rPr>
        <sz val="11"/>
        <rFont val="宋体"/>
        <charset val="134"/>
      </rPr>
      <t>平方米、挡墙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米、排水沟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米、安全防护栏</t>
    </r>
    <r>
      <rPr>
        <sz val="11"/>
        <rFont val="Times New Roman"/>
        <charset val="134"/>
      </rPr>
      <t>360</t>
    </r>
    <r>
      <rPr>
        <sz val="11"/>
        <rFont val="宋体"/>
        <charset val="134"/>
      </rPr>
      <t>米、污水处理及相关配套设施等</t>
    </r>
  </si>
  <si>
    <t>受益脱贫户4户，项目使用年限10年</t>
  </si>
  <si>
    <t>改善农村人居环境，提升幸福感</t>
  </si>
  <si>
    <t>桃岭乡龙潭村综合环境治理项目</t>
  </si>
  <si>
    <t>道路除险挖方25000立方米，新建生产道路600米、安全防护栏260米、公共厕所2座、生态修复及环境整治</t>
  </si>
  <si>
    <t>挖方35元/立方米，公厕80000元/座</t>
  </si>
  <si>
    <t>受益脱贫户15户，项目使用年限10年</t>
  </si>
  <si>
    <t>保障农户出行安全，带动务工就业，提升幸福感、满意度</t>
  </si>
  <si>
    <t>旅游</t>
  </si>
  <si>
    <t>龙潭村基础设施改造项目</t>
  </si>
  <si>
    <t>挖土方52065m³，挖石方34621m³，回填方70242m³，拱形护坡1407㎡，浆砌石挡墙3180m³及附属配套等</t>
  </si>
  <si>
    <t>受益脱贫户60户，项目使用年限10年</t>
  </si>
  <si>
    <t>关山伴岛村组道路项目</t>
  </si>
  <si>
    <t>新建道路长675米、宽5米，浆砌石挡墙3300m³及涵管边沟等</t>
  </si>
  <si>
    <t>混凝土700元/立方米，挡墙380元/立方米，排水沟260元/米</t>
  </si>
  <si>
    <t>受益脱贫户60户，降低群众生产成本</t>
  </si>
  <si>
    <t>面冲村西茶谷民宿基础设施配套项目</t>
  </si>
  <si>
    <t>面冲村</t>
  </si>
  <si>
    <t>新建道路587.5米，铺设自来水管道550米及供电配套设施等</t>
  </si>
  <si>
    <t>混凝土700元/立方米，自来水管290元/米</t>
  </si>
  <si>
    <t>受益脱贫人口145人，项目使用年限10年</t>
  </si>
  <si>
    <t>带动农户发展旅游、就业增收</t>
  </si>
  <si>
    <t>以工代赈</t>
  </si>
  <si>
    <t>金寨县长岭乡2026年小型水利基础设施提升以工代赈项目</t>
  </si>
  <si>
    <t>长岭乡人民政府
叶松涛</t>
  </si>
  <si>
    <t>全乡</t>
  </si>
  <si>
    <t>河道生态护岸总长1390米，其中3.5米高浆砌石挡墙护岸350米，3米高浆砌石挡墙护岸1040米，下河踏步2座，现状渠底基础修复1处等</t>
  </si>
  <si>
    <t>生态护岸2670元/米，渠底基础修复20000元/处，下河踏步5300元/处</t>
  </si>
  <si>
    <t>劳务报酬发放不低于201.34万元，计划带动务工人数163人，降低生产出行成本</t>
  </si>
  <si>
    <t>带动就业务工增收</t>
  </si>
  <si>
    <t>县发改委</t>
  </si>
  <si>
    <t>其它</t>
  </si>
  <si>
    <t>西莲村新春组道路及配套项目</t>
  </si>
  <si>
    <t>新建道路360米，安装路灯12盏，挖填方7200立方米及附属配套等</t>
  </si>
  <si>
    <t>混凝土700元/立方米，路灯2900元/盏</t>
  </si>
  <si>
    <t>受益脱贫人口52人，项目使用年限10年</t>
  </si>
  <si>
    <t>带动农户就业增收</t>
  </si>
  <si>
    <t>迎河至余岭段路域环境整治</t>
  </si>
  <si>
    <t>迎河村、余岭村</t>
  </si>
  <si>
    <t>修复人行通道透水砖1900平方米，部分弯道加宽1080平方米，修复波形护栏300米，道路边沟清理等</t>
  </si>
  <si>
    <t>透水砖铺设100元/平方米，波形护栏220元/米，硬化道路104元/平方米</t>
  </si>
  <si>
    <t>受益脱贫户49人</t>
  </si>
  <si>
    <t>三合村下院组危桥修复</t>
  </si>
  <si>
    <t>三合村</t>
  </si>
  <si>
    <r>
      <rPr>
        <sz val="11"/>
        <rFont val="宋体"/>
        <charset val="134"/>
      </rPr>
      <t>拆除危桥一座，新建桥梁净跨</t>
    </r>
    <r>
      <rPr>
        <sz val="11"/>
        <rFont val="Times New Roman"/>
        <charset val="134"/>
      </rPr>
      <t>7.2</t>
    </r>
    <r>
      <rPr>
        <sz val="11"/>
        <rFont val="宋体"/>
        <charset val="134"/>
      </rPr>
      <t>米，宽</t>
    </r>
    <r>
      <rPr>
        <sz val="11"/>
        <rFont val="Times New Roman"/>
        <charset val="134"/>
      </rPr>
      <t>4.5</t>
    </r>
    <r>
      <rPr>
        <sz val="11"/>
        <rFont val="宋体"/>
        <charset val="134"/>
      </rPr>
      <t>米及翼墙等配套</t>
    </r>
  </si>
  <si>
    <t>2025年12月-2026年3月</t>
  </si>
  <si>
    <t>受益脱贫户4户，降低生产出行成本</t>
  </si>
  <si>
    <t>保障农户出行安全，提升幸福感、满意度</t>
  </si>
  <si>
    <t>县交通运输局</t>
  </si>
  <si>
    <t>四</t>
  </si>
  <si>
    <t>易地扶贫搬迁债券贴息</t>
  </si>
  <si>
    <t>县发改委
杨林涵</t>
  </si>
  <si>
    <t>用于易地扶贫搬迁政府债券贴息</t>
  </si>
  <si>
    <t>根据易地扶贫搬迁贷款利息补助</t>
  </si>
  <si>
    <t>受益搬迁人口25000人</t>
  </si>
  <si>
    <t>通过住房、基础设施、公共服务设施建设，改善农户居住条件和农村面貌</t>
  </si>
  <si>
    <t>贷款贴息</t>
  </si>
  <si>
    <t>五</t>
  </si>
  <si>
    <t>管理费</t>
  </si>
  <si>
    <t>项目管理费</t>
  </si>
  <si>
    <t>县财政局
陈贤禄</t>
  </si>
  <si>
    <t>用于项目设计、评审、招标、监理、验收、后续管护维护等费用</t>
  </si>
  <si>
    <t>根据项目投资补助</t>
  </si>
  <si>
    <t>保障项目建设成效</t>
  </si>
  <si>
    <t>保障项目建设成效，提升农户满意度</t>
  </si>
  <si>
    <t>县财政局</t>
  </si>
  <si>
    <t>含补齐第一批中央资金提取比例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</si>
</sst>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2"/>
      <name val="宋体"/>
      <charset val="134"/>
    </font>
    <font>
      <sz val="11"/>
      <name val="Times New Roman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NumberFormat="1" applyFont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0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0"/>
  <sheetViews>
    <sheetView tabSelected="1" zoomScale="70" zoomScaleNormal="70" workbookViewId="0">
      <pane xSplit="16" ySplit="6" topLeftCell="VJ7" activePane="bottomRight" state="frozen"/>
      <selection/>
      <selection pane="topRight"/>
      <selection pane="bottomLeft"/>
      <selection pane="bottomRight" activeCell="C130" sqref="C130"/>
    </sheetView>
  </sheetViews>
  <sheetFormatPr defaultColWidth="9" defaultRowHeight="15.6"/>
  <cols>
    <col min="1" max="1" width="7.21666666666667" style="1" customWidth="1"/>
    <col min="2" max="2" width="30.1083333333333" style="2" customWidth="1"/>
    <col min="3" max="3" width="16.7083333333333" style="3" customWidth="1"/>
    <col min="4" max="4" width="10.7" style="3" customWidth="1"/>
    <col min="5" max="5" width="11" style="4" customWidth="1"/>
    <col min="6" max="8" width="11.125" style="5" customWidth="1"/>
    <col min="9" max="9" width="47.4083333333333" style="2" customWidth="1"/>
    <col min="10" max="10" width="20.85" style="2" customWidth="1"/>
    <col min="11" max="11" width="12.4583333333333" style="2" customWidth="1"/>
    <col min="12" max="12" width="19.575" style="2" customWidth="1"/>
    <col min="13" max="13" width="18.7166666666667" style="2" customWidth="1"/>
    <col min="14" max="14" width="14.5833333333333" style="3" customWidth="1"/>
    <col min="15" max="15" width="9.05833333333333" style="3" customWidth="1"/>
    <col min="16" max="16" width="10.4166666666667" style="6" customWidth="1"/>
    <col min="17" max="18" width="9" style="6"/>
    <col min="19" max="16363" width="9" style="1"/>
  </cols>
  <sheetData>
    <row r="1" s="1" customFormat="1" ht="34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6"/>
      <c r="R1" s="6"/>
    </row>
    <row r="2" s="1" customFormat="1" ht="45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/>
      <c r="H2" s="9"/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6"/>
      <c r="R2" s="6"/>
    </row>
    <row r="3" s="1" customFormat="1" ht="45" customHeight="1" spans="1:18">
      <c r="A3" s="8"/>
      <c r="B3" s="8"/>
      <c r="C3" s="8"/>
      <c r="D3" s="8"/>
      <c r="E3" s="8"/>
      <c r="F3" s="9" t="s">
        <v>15</v>
      </c>
      <c r="G3" s="10" t="s">
        <v>16</v>
      </c>
      <c r="H3" s="10" t="s">
        <v>17</v>
      </c>
      <c r="I3" s="8"/>
      <c r="J3" s="11"/>
      <c r="K3" s="11"/>
      <c r="L3" s="12"/>
      <c r="M3" s="11"/>
      <c r="N3" s="8"/>
      <c r="O3" s="8"/>
      <c r="P3" s="13"/>
      <c r="Q3" s="6"/>
      <c r="R3" s="6"/>
    </row>
    <row r="4" s="1" customFormat="1" ht="35" customHeight="1" spans="1:18">
      <c r="A4" s="8" t="s">
        <v>15</v>
      </c>
      <c r="B4" s="8"/>
      <c r="C4" s="8"/>
      <c r="D4" s="14"/>
      <c r="E4" s="14"/>
      <c r="F4" s="15">
        <f>F5+F70+F74+F117+F119</f>
        <v>17804</v>
      </c>
      <c r="G4" s="15">
        <f>G5+G70+G74+G117+G119</f>
        <v>8883</v>
      </c>
      <c r="H4" s="15">
        <f>H5+H70+H74+H117+H119</f>
        <v>8921</v>
      </c>
      <c r="I4" s="8"/>
      <c r="J4" s="11"/>
      <c r="K4" s="11"/>
      <c r="L4" s="12"/>
      <c r="M4" s="11"/>
      <c r="N4" s="8"/>
      <c r="O4" s="8"/>
      <c r="P4" s="13"/>
      <c r="Q4" s="6"/>
      <c r="R4" s="6"/>
    </row>
    <row r="5" s="1" customFormat="1" ht="35" customHeight="1" spans="1:18">
      <c r="A5" s="16" t="s">
        <v>18</v>
      </c>
      <c r="B5" s="17" t="s">
        <v>19</v>
      </c>
      <c r="C5" s="16"/>
      <c r="D5" s="16"/>
      <c r="E5" s="16"/>
      <c r="F5" s="18">
        <f>F6+F26+F34+F36+F45+F51+F53</f>
        <v>10876.44</v>
      </c>
      <c r="G5" s="18">
        <f>G6+G26+G34+G36+G45+G51+G53</f>
        <v>4897</v>
      </c>
      <c r="H5" s="18">
        <f>H6+H26+H34+H36+H45+H51+H53</f>
        <v>5979.44</v>
      </c>
      <c r="I5" s="19"/>
      <c r="J5" s="11"/>
      <c r="K5" s="11"/>
      <c r="L5" s="12"/>
      <c r="M5" s="11"/>
      <c r="N5" s="20"/>
      <c r="O5" s="16"/>
      <c r="P5" s="13"/>
      <c r="Q5" s="6"/>
      <c r="R5" s="6"/>
    </row>
    <row r="6" s="1" customFormat="1" ht="35" customHeight="1" spans="1:18">
      <c r="A6" s="16" t="s">
        <v>20</v>
      </c>
      <c r="B6" s="17" t="s">
        <v>21</v>
      </c>
      <c r="C6" s="16"/>
      <c r="D6" s="16"/>
      <c r="E6" s="16"/>
      <c r="F6" s="21">
        <f>SUM(F7:F25)</f>
        <v>6119.44</v>
      </c>
      <c r="G6" s="21">
        <f>SUM(G7:G25)</f>
        <v>2080</v>
      </c>
      <c r="H6" s="21">
        <f>SUM(H7:H25)</f>
        <v>4039.44</v>
      </c>
      <c r="I6" s="22"/>
      <c r="J6" s="11"/>
      <c r="K6" s="11"/>
      <c r="L6" s="12"/>
      <c r="M6" s="11"/>
      <c r="N6" s="16"/>
      <c r="O6" s="16"/>
      <c r="P6" s="13"/>
      <c r="Q6" s="6"/>
      <c r="R6" s="6"/>
    </row>
    <row r="7" s="1" customFormat="1" ht="50" customHeight="1" spans="1:18">
      <c r="A7" s="23">
        <f>MAX(A$1:A6)+1</f>
        <v>1</v>
      </c>
      <c r="B7" s="24" t="s">
        <v>22</v>
      </c>
      <c r="C7" s="23" t="s">
        <v>23</v>
      </c>
      <c r="D7" s="23" t="s">
        <v>24</v>
      </c>
      <c r="E7" s="23" t="s">
        <v>25</v>
      </c>
      <c r="F7" s="23">
        <v>280</v>
      </c>
      <c r="G7" s="23">
        <v>280</v>
      </c>
      <c r="H7" s="23"/>
      <c r="I7" s="25" t="s">
        <v>26</v>
      </c>
      <c r="J7" s="25" t="s">
        <v>27</v>
      </c>
      <c r="K7" s="25" t="s">
        <v>28</v>
      </c>
      <c r="L7" s="25" t="s">
        <v>29</v>
      </c>
      <c r="M7" s="25" t="s">
        <v>30</v>
      </c>
      <c r="N7" s="26" t="s">
        <v>31</v>
      </c>
      <c r="O7" s="26" t="s">
        <v>32</v>
      </c>
      <c r="P7" s="13"/>
      <c r="Q7" s="6"/>
    </row>
    <row r="8" s="1" customFormat="1" ht="50" customHeight="1" spans="1:18">
      <c r="A8" s="23">
        <f>MAX(A$1:A7)+1</f>
        <v>2</v>
      </c>
      <c r="B8" s="24" t="s">
        <v>33</v>
      </c>
      <c r="C8" s="23" t="s">
        <v>34</v>
      </c>
      <c r="D8" s="23" t="s">
        <v>24</v>
      </c>
      <c r="E8" s="23" t="s">
        <v>35</v>
      </c>
      <c r="F8" s="23">
        <v>300</v>
      </c>
      <c r="G8" s="23"/>
      <c r="H8" s="23">
        <v>300</v>
      </c>
      <c r="I8" s="27" t="s">
        <v>36</v>
      </c>
      <c r="J8" s="28" t="s">
        <v>37</v>
      </c>
      <c r="K8" s="27" t="s">
        <v>38</v>
      </c>
      <c r="L8" s="29" t="s">
        <v>39</v>
      </c>
      <c r="M8" s="30" t="s">
        <v>40</v>
      </c>
      <c r="N8" s="26" t="s">
        <v>31</v>
      </c>
      <c r="O8" s="26" t="s">
        <v>41</v>
      </c>
      <c r="P8" s="13"/>
      <c r="Q8" s="6"/>
      <c r="R8" s="6"/>
    </row>
    <row r="9" s="1" customFormat="1" ht="60" customHeight="1" spans="1:18">
      <c r="A9" s="23">
        <f>MAX(A$1:A8)+1</f>
        <v>3</v>
      </c>
      <c r="B9" s="24" t="s">
        <v>42</v>
      </c>
      <c r="C9" s="23" t="s">
        <v>34</v>
      </c>
      <c r="D9" s="23" t="s">
        <v>24</v>
      </c>
      <c r="E9" s="23" t="s">
        <v>35</v>
      </c>
      <c r="F9" s="23">
        <v>513</v>
      </c>
      <c r="G9" s="23"/>
      <c r="H9" s="23">
        <v>513</v>
      </c>
      <c r="I9" s="27" t="s">
        <v>43</v>
      </c>
      <c r="J9" s="27" t="s">
        <v>44</v>
      </c>
      <c r="K9" s="27" t="s">
        <v>45</v>
      </c>
      <c r="L9" s="27" t="s">
        <v>46</v>
      </c>
      <c r="M9" s="27" t="s">
        <v>47</v>
      </c>
      <c r="N9" s="26" t="s">
        <v>31</v>
      </c>
      <c r="O9" s="26" t="s">
        <v>41</v>
      </c>
      <c r="P9" s="13"/>
      <c r="Q9" s="6"/>
      <c r="R9" s="6"/>
    </row>
    <row r="10" s="1" customFormat="1" ht="50" customHeight="1" spans="1:18">
      <c r="A10" s="23">
        <f>MAX(A$1:A9)+1</f>
        <v>4</v>
      </c>
      <c r="B10" s="24" t="s">
        <v>48</v>
      </c>
      <c r="C10" s="23" t="s">
        <v>49</v>
      </c>
      <c r="D10" s="23" t="s">
        <v>50</v>
      </c>
      <c r="E10" s="23" t="s">
        <v>51</v>
      </c>
      <c r="F10" s="23">
        <v>190</v>
      </c>
      <c r="G10" s="23">
        <v>190</v>
      </c>
      <c r="H10" s="23"/>
      <c r="I10" s="27" t="s">
        <v>52</v>
      </c>
      <c r="J10" s="27" t="s">
        <v>53</v>
      </c>
      <c r="K10" s="27" t="s">
        <v>54</v>
      </c>
      <c r="L10" s="25" t="s">
        <v>55</v>
      </c>
      <c r="M10" s="27" t="s">
        <v>56</v>
      </c>
      <c r="N10" s="26" t="s">
        <v>31</v>
      </c>
      <c r="O10" s="26" t="s">
        <v>57</v>
      </c>
      <c r="P10" s="13"/>
      <c r="Q10" s="6"/>
    </row>
    <row r="11" s="1" customFormat="1" ht="56" customHeight="1" spans="1:18">
      <c r="A11" s="23">
        <f>MAX(A$1:A10)+1</f>
        <v>5</v>
      </c>
      <c r="B11" s="24" t="s">
        <v>58</v>
      </c>
      <c r="C11" s="23" t="s">
        <v>59</v>
      </c>
      <c r="D11" s="23" t="s">
        <v>60</v>
      </c>
      <c r="E11" s="23" t="s">
        <v>61</v>
      </c>
      <c r="F11" s="23">
        <v>117</v>
      </c>
      <c r="G11" s="23"/>
      <c r="H11" s="23">
        <v>117</v>
      </c>
      <c r="I11" s="27" t="s">
        <v>62</v>
      </c>
      <c r="J11" s="25" t="s">
        <v>63</v>
      </c>
      <c r="K11" s="25" t="s">
        <v>64</v>
      </c>
      <c r="L11" s="25" t="s">
        <v>65</v>
      </c>
      <c r="M11" s="25" t="s">
        <v>66</v>
      </c>
      <c r="N11" s="26" t="s">
        <v>31</v>
      </c>
      <c r="O11" s="26" t="s">
        <v>57</v>
      </c>
      <c r="P11" s="31" t="s">
        <v>67</v>
      </c>
      <c r="Q11" s="6"/>
    </row>
    <row r="12" s="1" customFormat="1" ht="56" customHeight="1" spans="1:18">
      <c r="A12" s="23">
        <f>MAX(A$1:A11)+1</f>
        <v>6</v>
      </c>
      <c r="B12" s="24" t="s">
        <v>68</v>
      </c>
      <c r="C12" s="23" t="s">
        <v>59</v>
      </c>
      <c r="D12" s="23" t="s">
        <v>60</v>
      </c>
      <c r="E12" s="23" t="s">
        <v>61</v>
      </c>
      <c r="F12" s="23">
        <v>75.24</v>
      </c>
      <c r="G12" s="23"/>
      <c r="H12" s="23">
        <v>75.24</v>
      </c>
      <c r="I12" s="27" t="s">
        <v>69</v>
      </c>
      <c r="J12" s="25" t="s">
        <v>70</v>
      </c>
      <c r="K12" s="25" t="s">
        <v>71</v>
      </c>
      <c r="L12" s="25" t="s">
        <v>72</v>
      </c>
      <c r="M12" s="25" t="s">
        <v>66</v>
      </c>
      <c r="N12" s="26" t="s">
        <v>31</v>
      </c>
      <c r="O12" s="26" t="s">
        <v>57</v>
      </c>
      <c r="P12" s="31" t="s">
        <v>67</v>
      </c>
      <c r="Q12" s="6"/>
    </row>
    <row r="13" s="1" customFormat="1" ht="67" customHeight="1" spans="1:18">
      <c r="A13" s="23">
        <f>MAX(A$1:A12)+1</f>
        <v>7</v>
      </c>
      <c r="B13" s="24" t="s">
        <v>73</v>
      </c>
      <c r="C13" s="23" t="s">
        <v>59</v>
      </c>
      <c r="D13" s="23" t="s">
        <v>60</v>
      </c>
      <c r="E13" s="23" t="s">
        <v>61</v>
      </c>
      <c r="F13" s="23">
        <v>150</v>
      </c>
      <c r="G13" s="23">
        <v>150</v>
      </c>
      <c r="H13" s="23"/>
      <c r="I13" s="27" t="s">
        <v>74</v>
      </c>
      <c r="J13" s="25" t="s">
        <v>75</v>
      </c>
      <c r="K13" s="25" t="s">
        <v>54</v>
      </c>
      <c r="L13" s="25" t="s">
        <v>76</v>
      </c>
      <c r="M13" s="25" t="s">
        <v>66</v>
      </c>
      <c r="N13" s="26" t="s">
        <v>31</v>
      </c>
      <c r="O13" s="26" t="s">
        <v>57</v>
      </c>
      <c r="P13" s="13"/>
      <c r="Q13" s="6"/>
      <c r="R13" s="6"/>
    </row>
    <row r="14" s="1" customFormat="1" ht="50" customHeight="1" spans="1:18">
      <c r="A14" s="23">
        <f>MAX(A$1:A13)+1</f>
        <v>8</v>
      </c>
      <c r="B14" s="24" t="s">
        <v>77</v>
      </c>
      <c r="C14" s="23" t="s">
        <v>59</v>
      </c>
      <c r="D14" s="23" t="s">
        <v>60</v>
      </c>
      <c r="E14" s="23" t="s">
        <v>61</v>
      </c>
      <c r="F14" s="23">
        <v>78</v>
      </c>
      <c r="G14" s="23"/>
      <c r="H14" s="23">
        <v>78</v>
      </c>
      <c r="I14" s="27" t="s">
        <v>78</v>
      </c>
      <c r="J14" s="25" t="s">
        <v>79</v>
      </c>
      <c r="K14" s="25" t="s">
        <v>54</v>
      </c>
      <c r="L14" s="25" t="s">
        <v>80</v>
      </c>
      <c r="M14" s="25" t="s">
        <v>81</v>
      </c>
      <c r="N14" s="26" t="s">
        <v>31</v>
      </c>
      <c r="O14" s="26" t="s">
        <v>32</v>
      </c>
      <c r="P14" s="13"/>
      <c r="Q14" s="6"/>
    </row>
    <row r="15" s="1" customFormat="1" ht="50" customHeight="1" spans="1:18">
      <c r="A15" s="23">
        <f>MAX(A$1:A14)+1</f>
        <v>9</v>
      </c>
      <c r="B15" s="24" t="s">
        <v>82</v>
      </c>
      <c r="C15" s="23" t="s">
        <v>59</v>
      </c>
      <c r="D15" s="23" t="s">
        <v>60</v>
      </c>
      <c r="E15" s="23" t="s">
        <v>61</v>
      </c>
      <c r="F15" s="23">
        <v>50</v>
      </c>
      <c r="G15" s="23"/>
      <c r="H15" s="23">
        <v>50</v>
      </c>
      <c r="I15" s="27" t="s">
        <v>83</v>
      </c>
      <c r="J15" s="25" t="s">
        <v>84</v>
      </c>
      <c r="K15" s="25" t="s">
        <v>54</v>
      </c>
      <c r="L15" s="25" t="s">
        <v>85</v>
      </c>
      <c r="M15" s="25" t="s">
        <v>86</v>
      </c>
      <c r="N15" s="26" t="s">
        <v>31</v>
      </c>
      <c r="O15" s="26" t="s">
        <v>32</v>
      </c>
      <c r="P15" s="13"/>
      <c r="Q15" s="6"/>
    </row>
    <row r="16" s="1" customFormat="1" ht="50" customHeight="1" spans="1:18">
      <c r="A16" s="23">
        <f>MAX(A$1:A15)+1</f>
        <v>10</v>
      </c>
      <c r="B16" s="24" t="s">
        <v>87</v>
      </c>
      <c r="C16" s="23" t="s">
        <v>88</v>
      </c>
      <c r="D16" s="23" t="s">
        <v>60</v>
      </c>
      <c r="E16" s="23" t="s">
        <v>89</v>
      </c>
      <c r="F16" s="23">
        <v>100</v>
      </c>
      <c r="G16" s="23"/>
      <c r="H16" s="23">
        <v>100</v>
      </c>
      <c r="I16" s="31" t="s">
        <v>90</v>
      </c>
      <c r="J16" s="31" t="s">
        <v>91</v>
      </c>
      <c r="K16" s="31" t="s">
        <v>54</v>
      </c>
      <c r="L16" s="31" t="s">
        <v>92</v>
      </c>
      <c r="M16" s="31" t="s">
        <v>93</v>
      </c>
      <c r="N16" s="26" t="s">
        <v>94</v>
      </c>
      <c r="O16" s="26" t="s">
        <v>57</v>
      </c>
      <c r="P16" s="13"/>
      <c r="Q16" s="6"/>
    </row>
    <row r="17" s="1" customFormat="1" ht="50" customHeight="1" spans="1:18">
      <c r="A17" s="23">
        <f>MAX(A$1:A16)+1</f>
        <v>11</v>
      </c>
      <c r="B17" s="24" t="s">
        <v>95</v>
      </c>
      <c r="C17" s="23" t="s">
        <v>96</v>
      </c>
      <c r="D17" s="23" t="s">
        <v>60</v>
      </c>
      <c r="E17" s="23" t="s">
        <v>97</v>
      </c>
      <c r="F17" s="23">
        <v>200</v>
      </c>
      <c r="G17" s="23">
        <v>200</v>
      </c>
      <c r="H17" s="23"/>
      <c r="I17" s="31" t="s">
        <v>98</v>
      </c>
      <c r="J17" s="32" t="s">
        <v>99</v>
      </c>
      <c r="K17" s="31" t="s">
        <v>54</v>
      </c>
      <c r="L17" s="31" t="s">
        <v>100</v>
      </c>
      <c r="M17" s="31" t="s">
        <v>101</v>
      </c>
      <c r="N17" s="26" t="s">
        <v>31</v>
      </c>
      <c r="O17" s="26" t="s">
        <v>57</v>
      </c>
      <c r="P17" s="13"/>
      <c r="Q17" s="6"/>
      <c r="R17" s="6"/>
    </row>
    <row r="18" s="1" customFormat="1" ht="50" customHeight="1" spans="1:18">
      <c r="A18" s="23">
        <f>MAX(A$1:A17)+1</f>
        <v>12</v>
      </c>
      <c r="B18" s="24" t="s">
        <v>102</v>
      </c>
      <c r="C18" s="23" t="s">
        <v>34</v>
      </c>
      <c r="D18" s="23" t="s">
        <v>60</v>
      </c>
      <c r="E18" s="23" t="s">
        <v>35</v>
      </c>
      <c r="F18" s="23">
        <v>1000</v>
      </c>
      <c r="G18" s="23">
        <v>1000</v>
      </c>
      <c r="H18" s="23"/>
      <c r="I18" s="27" t="s">
        <v>103</v>
      </c>
      <c r="J18" s="27" t="s">
        <v>104</v>
      </c>
      <c r="K18" s="27" t="s">
        <v>105</v>
      </c>
      <c r="L18" s="29" t="s">
        <v>106</v>
      </c>
      <c r="M18" s="27" t="s">
        <v>107</v>
      </c>
      <c r="N18" s="26" t="s">
        <v>31</v>
      </c>
      <c r="O18" s="26" t="s">
        <v>108</v>
      </c>
      <c r="P18" s="13"/>
      <c r="Q18" s="6"/>
      <c r="R18" s="6"/>
    </row>
    <row r="19" s="1" customFormat="1" ht="63" customHeight="1" spans="1:18">
      <c r="A19" s="23">
        <f>MAX(A$1:A18)+1</f>
        <v>13</v>
      </c>
      <c r="B19" s="24" t="s">
        <v>109</v>
      </c>
      <c r="C19" s="23" t="s">
        <v>34</v>
      </c>
      <c r="D19" s="23" t="s">
        <v>60</v>
      </c>
      <c r="E19" s="23" t="s">
        <v>35</v>
      </c>
      <c r="F19" s="23">
        <v>700</v>
      </c>
      <c r="G19" s="23"/>
      <c r="H19" s="23">
        <v>700</v>
      </c>
      <c r="I19" s="33" t="s">
        <v>110</v>
      </c>
      <c r="J19" s="34" t="s">
        <v>111</v>
      </c>
      <c r="K19" s="33" t="s">
        <v>112</v>
      </c>
      <c r="L19" s="35" t="s">
        <v>113</v>
      </c>
      <c r="M19" s="35" t="s">
        <v>114</v>
      </c>
      <c r="N19" s="26" t="s">
        <v>31</v>
      </c>
      <c r="O19" s="26" t="s">
        <v>41</v>
      </c>
      <c r="P19" s="13"/>
      <c r="Q19" s="6"/>
      <c r="R19" s="6"/>
    </row>
    <row r="20" s="1" customFormat="1" ht="50" customHeight="1" spans="1:18">
      <c r="A20" s="23">
        <f>MAX(A$1:A19)+1</f>
        <v>14</v>
      </c>
      <c r="B20" s="24" t="s">
        <v>115</v>
      </c>
      <c r="C20" s="23" t="s">
        <v>34</v>
      </c>
      <c r="D20" s="23" t="s">
        <v>60</v>
      </c>
      <c r="E20" s="23" t="s">
        <v>35</v>
      </c>
      <c r="F20" s="23">
        <v>200</v>
      </c>
      <c r="G20" s="23"/>
      <c r="H20" s="23">
        <v>200</v>
      </c>
      <c r="I20" s="33" t="s">
        <v>116</v>
      </c>
      <c r="J20" s="33" t="s">
        <v>117</v>
      </c>
      <c r="K20" s="33" t="s">
        <v>105</v>
      </c>
      <c r="L20" s="34" t="s">
        <v>118</v>
      </c>
      <c r="M20" s="35" t="s">
        <v>119</v>
      </c>
      <c r="N20" s="26" t="s">
        <v>31</v>
      </c>
      <c r="O20" s="26" t="s">
        <v>41</v>
      </c>
      <c r="P20" s="13"/>
      <c r="Q20" s="6"/>
    </row>
    <row r="21" s="1" customFormat="1" ht="50" customHeight="1" spans="1:18">
      <c r="A21" s="23">
        <f>MAX(A$1:A20)+1</f>
        <v>15</v>
      </c>
      <c r="B21" s="24" t="s">
        <v>120</v>
      </c>
      <c r="C21" s="23" t="s">
        <v>121</v>
      </c>
      <c r="D21" s="23" t="s">
        <v>60</v>
      </c>
      <c r="E21" s="23" t="s">
        <v>122</v>
      </c>
      <c r="F21" s="23">
        <v>260</v>
      </c>
      <c r="G21" s="23">
        <v>260</v>
      </c>
      <c r="H21" s="23"/>
      <c r="I21" s="27" t="s">
        <v>123</v>
      </c>
      <c r="J21" s="27" t="s">
        <v>124</v>
      </c>
      <c r="K21" s="27" t="s">
        <v>28</v>
      </c>
      <c r="L21" s="27" t="s">
        <v>125</v>
      </c>
      <c r="M21" s="28" t="s">
        <v>126</v>
      </c>
      <c r="N21" s="26" t="s">
        <v>31</v>
      </c>
      <c r="O21" s="26" t="s">
        <v>57</v>
      </c>
      <c r="P21" s="13"/>
      <c r="Q21" s="6"/>
    </row>
    <row r="22" s="1" customFormat="1" ht="50" customHeight="1" spans="1:18">
      <c r="A22" s="23">
        <f>MAX(A$1:A21)+1</f>
        <v>16</v>
      </c>
      <c r="B22" s="24" t="s">
        <v>127</v>
      </c>
      <c r="C22" s="23" t="s">
        <v>128</v>
      </c>
      <c r="D22" s="23" t="s">
        <v>60</v>
      </c>
      <c r="E22" s="23" t="s">
        <v>129</v>
      </c>
      <c r="F22" s="23">
        <v>310</v>
      </c>
      <c r="G22" s="23"/>
      <c r="H22" s="23">
        <v>310</v>
      </c>
      <c r="I22" s="27" t="s">
        <v>130</v>
      </c>
      <c r="J22" s="27" t="s">
        <v>131</v>
      </c>
      <c r="K22" s="27" t="s">
        <v>54</v>
      </c>
      <c r="L22" s="27" t="s">
        <v>132</v>
      </c>
      <c r="M22" s="27" t="s">
        <v>133</v>
      </c>
      <c r="N22" s="26" t="s">
        <v>31</v>
      </c>
      <c r="O22" s="26" t="s">
        <v>32</v>
      </c>
      <c r="P22" s="13"/>
      <c r="Q22" s="6"/>
    </row>
    <row r="23" s="1" customFormat="1" ht="50" customHeight="1" spans="1:18">
      <c r="A23" s="23">
        <f>MAX(A$1:A22)+1</f>
        <v>17</v>
      </c>
      <c r="B23" s="36" t="s">
        <v>134</v>
      </c>
      <c r="C23" s="23" t="s">
        <v>34</v>
      </c>
      <c r="D23" s="37" t="s">
        <v>60</v>
      </c>
      <c r="E23" s="38" t="s">
        <v>135</v>
      </c>
      <c r="F23" s="38">
        <v>150</v>
      </c>
      <c r="G23" s="38"/>
      <c r="H23" s="38">
        <v>150</v>
      </c>
      <c r="I23" s="36" t="s">
        <v>136</v>
      </c>
      <c r="J23" s="36" t="s">
        <v>137</v>
      </c>
      <c r="K23" s="33" t="s">
        <v>54</v>
      </c>
      <c r="L23" s="36" t="s">
        <v>138</v>
      </c>
      <c r="M23" s="36" t="s">
        <v>139</v>
      </c>
      <c r="N23" s="26" t="s">
        <v>31</v>
      </c>
      <c r="O23" s="37" t="s">
        <v>41</v>
      </c>
      <c r="P23" s="13"/>
      <c r="Q23" s="6"/>
    </row>
    <row r="24" s="1" customFormat="1" ht="50" customHeight="1" spans="1:18">
      <c r="A24" s="23">
        <f>MAX(A$1:A23)+1</f>
        <v>18</v>
      </c>
      <c r="B24" s="24" t="s">
        <v>140</v>
      </c>
      <c r="C24" s="23" t="s">
        <v>34</v>
      </c>
      <c r="D24" s="23" t="s">
        <v>24</v>
      </c>
      <c r="E24" s="23" t="s">
        <v>141</v>
      </c>
      <c r="F24" s="23">
        <v>696.2</v>
      </c>
      <c r="G24" s="23"/>
      <c r="H24" s="23">
        <v>696.2</v>
      </c>
      <c r="I24" s="27" t="s">
        <v>142</v>
      </c>
      <c r="J24" s="36" t="s">
        <v>143</v>
      </c>
      <c r="K24" s="36" t="s">
        <v>54</v>
      </c>
      <c r="L24" s="36" t="s">
        <v>144</v>
      </c>
      <c r="M24" s="36" t="s">
        <v>86</v>
      </c>
      <c r="N24" s="26" t="s">
        <v>31</v>
      </c>
      <c r="O24" s="26" t="s">
        <v>32</v>
      </c>
      <c r="P24" s="13"/>
      <c r="Q24" s="6"/>
    </row>
    <row r="25" s="1" customFormat="1" ht="50" customHeight="1" spans="1:18">
      <c r="A25" s="23">
        <f>MAX(A$1:A24)+1</f>
        <v>19</v>
      </c>
      <c r="B25" s="24" t="s">
        <v>145</v>
      </c>
      <c r="C25" s="23" t="s">
        <v>34</v>
      </c>
      <c r="D25" s="23" t="s">
        <v>60</v>
      </c>
      <c r="E25" s="23" t="s">
        <v>146</v>
      </c>
      <c r="F25" s="23">
        <v>750</v>
      </c>
      <c r="G25" s="23"/>
      <c r="H25" s="23">
        <v>750</v>
      </c>
      <c r="I25" s="27" t="s">
        <v>147</v>
      </c>
      <c r="J25" s="36" t="s">
        <v>143</v>
      </c>
      <c r="K25" s="36" t="s">
        <v>54</v>
      </c>
      <c r="L25" s="36" t="s">
        <v>148</v>
      </c>
      <c r="M25" s="36" t="s">
        <v>86</v>
      </c>
      <c r="N25" s="26" t="s">
        <v>31</v>
      </c>
      <c r="O25" s="26" t="s">
        <v>32</v>
      </c>
      <c r="P25" s="13"/>
      <c r="Q25" s="6"/>
    </row>
    <row r="26" s="1" customFormat="1" ht="50" customHeight="1" spans="1:18">
      <c r="A26" s="16" t="s">
        <v>149</v>
      </c>
      <c r="B26" s="17" t="s">
        <v>150</v>
      </c>
      <c r="C26" s="16"/>
      <c r="D26" s="16"/>
      <c r="E26" s="16"/>
      <c r="F26" s="18">
        <f>SUM(F27:F33)</f>
        <v>1260</v>
      </c>
      <c r="G26" s="18">
        <f>SUM(G27:G33)</f>
        <v>470</v>
      </c>
      <c r="H26" s="18">
        <f>SUM(H27:H33)</f>
        <v>790</v>
      </c>
      <c r="I26" s="22"/>
      <c r="J26" s="22"/>
      <c r="K26" s="22"/>
      <c r="L26" s="22"/>
      <c r="M26" s="22"/>
      <c r="N26" s="16"/>
      <c r="O26" s="16"/>
      <c r="P26" s="13"/>
      <c r="Q26" s="6"/>
      <c r="R26" s="6"/>
    </row>
    <row r="27" s="1" customFormat="1" ht="50" customHeight="1" spans="1:18">
      <c r="A27" s="23">
        <f>MAX(A$1:A26)+1</f>
        <v>20</v>
      </c>
      <c r="B27" s="24" t="s">
        <v>151</v>
      </c>
      <c r="C27" s="23" t="s">
        <v>152</v>
      </c>
      <c r="D27" s="23" t="s">
        <v>60</v>
      </c>
      <c r="E27" s="23" t="s">
        <v>35</v>
      </c>
      <c r="F27" s="23">
        <v>190</v>
      </c>
      <c r="H27" s="23">
        <v>190</v>
      </c>
      <c r="I27" s="27" t="s">
        <v>153</v>
      </c>
      <c r="J27" s="27" t="s">
        <v>154</v>
      </c>
      <c r="K27" s="27" t="s">
        <v>155</v>
      </c>
      <c r="L27" s="27" t="s">
        <v>156</v>
      </c>
      <c r="M27" s="27" t="s">
        <v>157</v>
      </c>
      <c r="N27" s="23" t="s">
        <v>158</v>
      </c>
      <c r="O27" s="26" t="s">
        <v>32</v>
      </c>
      <c r="P27" s="31" t="s">
        <v>67</v>
      </c>
      <c r="Q27" s="6"/>
    </row>
    <row r="28" s="1" customFormat="1" ht="50" customHeight="1" spans="1:18">
      <c r="A28" s="23">
        <f>MAX(A$1:A27)+1</f>
        <v>21</v>
      </c>
      <c r="B28" s="24" t="s">
        <v>159</v>
      </c>
      <c r="C28" s="23" t="s">
        <v>128</v>
      </c>
      <c r="D28" s="23" t="s">
        <v>60</v>
      </c>
      <c r="E28" s="23" t="s">
        <v>160</v>
      </c>
      <c r="F28" s="23">
        <v>70</v>
      </c>
      <c r="G28" s="23">
        <v>70</v>
      </c>
      <c r="H28" s="23"/>
      <c r="I28" s="24" t="s">
        <v>161</v>
      </c>
      <c r="J28" s="24" t="s">
        <v>162</v>
      </c>
      <c r="K28" s="39" t="s">
        <v>54</v>
      </c>
      <c r="L28" s="24" t="s">
        <v>163</v>
      </c>
      <c r="M28" s="24" t="s">
        <v>133</v>
      </c>
      <c r="N28" s="23" t="s">
        <v>158</v>
      </c>
      <c r="O28" s="26" t="s">
        <v>57</v>
      </c>
      <c r="P28" s="13"/>
      <c r="Q28" s="6"/>
    </row>
    <row r="29" s="1" customFormat="1" ht="50" customHeight="1" spans="1:18">
      <c r="A29" s="23">
        <f>MAX(A$1:A28)+1</f>
        <v>22</v>
      </c>
      <c r="B29" s="24" t="s">
        <v>164</v>
      </c>
      <c r="C29" s="23" t="s">
        <v>165</v>
      </c>
      <c r="D29" s="23" t="s">
        <v>60</v>
      </c>
      <c r="E29" s="23" t="s">
        <v>166</v>
      </c>
      <c r="F29" s="23">
        <v>300</v>
      </c>
      <c r="G29" s="23">
        <v>300</v>
      </c>
      <c r="H29" s="23"/>
      <c r="I29" s="24" t="s">
        <v>167</v>
      </c>
      <c r="J29" s="39" t="s">
        <v>168</v>
      </c>
      <c r="K29" s="39" t="s">
        <v>28</v>
      </c>
      <c r="L29" s="39" t="s">
        <v>169</v>
      </c>
      <c r="M29" s="39" t="s">
        <v>133</v>
      </c>
      <c r="N29" s="23" t="s">
        <v>158</v>
      </c>
      <c r="O29" s="26" t="s">
        <v>57</v>
      </c>
      <c r="P29" s="13"/>
      <c r="Q29" s="6"/>
    </row>
    <row r="30" s="1" customFormat="1" ht="50" customHeight="1" spans="1:18">
      <c r="A30" s="23">
        <f>MAX(A$1:A29)+1</f>
        <v>23</v>
      </c>
      <c r="B30" s="24" t="s">
        <v>170</v>
      </c>
      <c r="C30" s="23" t="s">
        <v>171</v>
      </c>
      <c r="D30" s="23" t="s">
        <v>60</v>
      </c>
      <c r="E30" s="23" t="s">
        <v>172</v>
      </c>
      <c r="F30" s="23">
        <v>100</v>
      </c>
      <c r="G30" s="23">
        <v>100</v>
      </c>
      <c r="H30" s="23"/>
      <c r="I30" s="24" t="s">
        <v>173</v>
      </c>
      <c r="J30" s="24" t="s">
        <v>174</v>
      </c>
      <c r="K30" s="24" t="s">
        <v>28</v>
      </c>
      <c r="L30" s="24" t="s">
        <v>175</v>
      </c>
      <c r="M30" s="24" t="s">
        <v>176</v>
      </c>
      <c r="N30" s="23" t="s">
        <v>158</v>
      </c>
      <c r="O30" s="26" t="s">
        <v>57</v>
      </c>
      <c r="P30" s="13"/>
      <c r="Q30" s="6"/>
    </row>
    <row r="31" s="1" customFormat="1" ht="50" customHeight="1" spans="1:18">
      <c r="A31" s="23">
        <f>MAX(A$1:A30)+1</f>
        <v>24</v>
      </c>
      <c r="B31" s="35" t="s">
        <v>177</v>
      </c>
      <c r="C31" s="23" t="s">
        <v>152</v>
      </c>
      <c r="D31" s="40" t="s">
        <v>60</v>
      </c>
      <c r="E31" s="40" t="s">
        <v>35</v>
      </c>
      <c r="F31" s="23">
        <v>100</v>
      </c>
      <c r="G31" s="23"/>
      <c r="H31" s="23">
        <v>100</v>
      </c>
      <c r="I31" s="34" t="s">
        <v>178</v>
      </c>
      <c r="J31" s="34" t="s">
        <v>179</v>
      </c>
      <c r="K31" s="27" t="s">
        <v>180</v>
      </c>
      <c r="L31" s="34" t="s">
        <v>181</v>
      </c>
      <c r="M31" s="34" t="s">
        <v>182</v>
      </c>
      <c r="N31" s="23" t="s">
        <v>158</v>
      </c>
      <c r="O31" s="26" t="s">
        <v>41</v>
      </c>
      <c r="P31" s="13"/>
      <c r="Q31" s="6"/>
      <c r="R31" s="6"/>
    </row>
    <row r="32" s="1" customFormat="1" ht="50" customHeight="1" spans="1:18">
      <c r="A32" s="23">
        <f>MAX(A$1:A31)+1</f>
        <v>25</v>
      </c>
      <c r="B32" s="35" t="s">
        <v>183</v>
      </c>
      <c r="C32" s="23" t="s">
        <v>152</v>
      </c>
      <c r="D32" s="40" t="s">
        <v>60</v>
      </c>
      <c r="E32" s="40" t="s">
        <v>184</v>
      </c>
      <c r="F32" s="23">
        <v>300</v>
      </c>
      <c r="G32" s="23"/>
      <c r="H32" s="23">
        <v>300</v>
      </c>
      <c r="I32" s="34" t="s">
        <v>185</v>
      </c>
      <c r="J32" s="34" t="s">
        <v>186</v>
      </c>
      <c r="K32" s="27" t="s">
        <v>187</v>
      </c>
      <c r="L32" s="34" t="s">
        <v>188</v>
      </c>
      <c r="M32" s="34" t="s">
        <v>189</v>
      </c>
      <c r="N32" s="23" t="s">
        <v>158</v>
      </c>
      <c r="O32" s="26" t="s">
        <v>32</v>
      </c>
      <c r="P32" s="13"/>
      <c r="Q32" s="6"/>
      <c r="R32" s="6"/>
    </row>
    <row r="33" s="1" customFormat="1" ht="50" customHeight="1" spans="1:18">
      <c r="A33" s="23">
        <f>MAX(A$1:A32)+1</f>
        <v>26</v>
      </c>
      <c r="B33" s="35" t="s">
        <v>190</v>
      </c>
      <c r="C33" s="23" t="s">
        <v>152</v>
      </c>
      <c r="D33" s="40" t="s">
        <v>60</v>
      </c>
      <c r="E33" s="40" t="s">
        <v>35</v>
      </c>
      <c r="F33" s="23">
        <v>200</v>
      </c>
      <c r="G33" s="23"/>
      <c r="H33" s="23">
        <v>200</v>
      </c>
      <c r="I33" s="34" t="s">
        <v>191</v>
      </c>
      <c r="J33" s="34" t="s">
        <v>179</v>
      </c>
      <c r="K33" s="27" t="s">
        <v>192</v>
      </c>
      <c r="L33" s="34" t="s">
        <v>193</v>
      </c>
      <c r="M33" s="34" t="s">
        <v>194</v>
      </c>
      <c r="N33" s="23" t="s">
        <v>158</v>
      </c>
      <c r="O33" s="26" t="s">
        <v>41</v>
      </c>
      <c r="P33" s="13"/>
      <c r="Q33" s="6"/>
      <c r="R33" s="6"/>
    </row>
    <row r="34" s="1" customFormat="1" ht="50" customHeight="1" spans="1:18">
      <c r="A34" s="16" t="s">
        <v>195</v>
      </c>
      <c r="B34" s="17" t="s">
        <v>196</v>
      </c>
      <c r="C34" s="16"/>
      <c r="D34" s="16"/>
      <c r="E34" s="16"/>
      <c r="F34" s="21">
        <f>SUM(F35:F35)</f>
        <v>300</v>
      </c>
      <c r="G34" s="21">
        <f>SUM(G35:G35)</f>
        <v>300</v>
      </c>
      <c r="H34" s="21">
        <f>SUM(H35:H35)</f>
        <v>0</v>
      </c>
      <c r="I34" s="22"/>
      <c r="J34" s="22"/>
      <c r="K34" s="22"/>
      <c r="L34" s="22"/>
      <c r="M34" s="22"/>
      <c r="N34" s="16"/>
      <c r="O34" s="16"/>
      <c r="P34" s="13"/>
      <c r="Q34" s="6"/>
      <c r="R34" s="6"/>
    </row>
    <row r="35" s="1" customFormat="1" ht="50" customHeight="1" spans="1:18">
      <c r="A35" s="23">
        <f>MAX(A$1:A34)+1</f>
        <v>27</v>
      </c>
      <c r="B35" s="24" t="s">
        <v>197</v>
      </c>
      <c r="C35" s="23" t="s">
        <v>23</v>
      </c>
      <c r="D35" s="23" t="s">
        <v>60</v>
      </c>
      <c r="E35" s="23" t="s">
        <v>198</v>
      </c>
      <c r="F35" s="41">
        <v>300</v>
      </c>
      <c r="G35" s="41">
        <v>300</v>
      </c>
      <c r="H35" s="41"/>
      <c r="I35" s="27" t="s">
        <v>199</v>
      </c>
      <c r="J35" s="25" t="s">
        <v>168</v>
      </c>
      <c r="K35" s="25" t="s">
        <v>200</v>
      </c>
      <c r="L35" s="25" t="s">
        <v>201</v>
      </c>
      <c r="M35" s="27" t="s">
        <v>202</v>
      </c>
      <c r="N35" s="41" t="s">
        <v>203</v>
      </c>
      <c r="O35" s="26" t="s">
        <v>57</v>
      </c>
      <c r="P35" s="13"/>
      <c r="Q35" s="6"/>
      <c r="R35" s="6"/>
    </row>
    <row r="36" s="1" customFormat="1" ht="50" customHeight="1" spans="1:18">
      <c r="A36" s="16" t="s">
        <v>204</v>
      </c>
      <c r="B36" s="17" t="s">
        <v>205</v>
      </c>
      <c r="C36" s="16"/>
      <c r="D36" s="16"/>
      <c r="E36" s="16"/>
      <c r="F36" s="21">
        <f>SUM(F37:F44)</f>
        <v>677</v>
      </c>
      <c r="G36" s="21">
        <f>SUM(G37:G44)</f>
        <v>677</v>
      </c>
      <c r="H36" s="21">
        <f>SUM(H37:H44)</f>
        <v>0</v>
      </c>
      <c r="I36" s="22"/>
      <c r="J36" s="22"/>
      <c r="K36" s="22"/>
      <c r="L36" s="22"/>
      <c r="M36" s="22"/>
      <c r="N36" s="16"/>
      <c r="O36" s="16"/>
      <c r="P36" s="13"/>
      <c r="Q36" s="6"/>
      <c r="R36" s="6"/>
    </row>
    <row r="37" s="1" customFormat="1" ht="50" customHeight="1" spans="1:18">
      <c r="A37" s="23">
        <f>MAX(A$1:A36)+1</f>
        <v>28</v>
      </c>
      <c r="B37" s="24" t="s">
        <v>206</v>
      </c>
      <c r="C37" s="23" t="s">
        <v>207</v>
      </c>
      <c r="D37" s="23" t="s">
        <v>60</v>
      </c>
      <c r="E37" s="23" t="s">
        <v>208</v>
      </c>
      <c r="F37" s="23">
        <v>200</v>
      </c>
      <c r="G37" s="23">
        <v>200</v>
      </c>
      <c r="H37" s="23"/>
      <c r="I37" s="27" t="s">
        <v>209</v>
      </c>
      <c r="J37" s="27" t="s">
        <v>210</v>
      </c>
      <c r="K37" s="27" t="s">
        <v>54</v>
      </c>
      <c r="L37" s="27" t="s">
        <v>211</v>
      </c>
      <c r="M37" s="27" t="s">
        <v>212</v>
      </c>
      <c r="N37" s="26" t="s">
        <v>213</v>
      </c>
      <c r="O37" s="26" t="s">
        <v>57</v>
      </c>
      <c r="P37" s="13"/>
      <c r="Q37" s="6"/>
      <c r="R37" s="6"/>
    </row>
    <row r="38" s="1" customFormat="1" ht="50" customHeight="1" spans="1:18">
      <c r="A38" s="23">
        <f>MAX(A$1:A37)+1</f>
        <v>29</v>
      </c>
      <c r="B38" s="24" t="s">
        <v>214</v>
      </c>
      <c r="C38" s="23" t="s">
        <v>215</v>
      </c>
      <c r="D38" s="26" t="s">
        <v>60</v>
      </c>
      <c r="E38" s="23" t="s">
        <v>216</v>
      </c>
      <c r="F38" s="41">
        <v>113</v>
      </c>
      <c r="G38" s="41">
        <v>113</v>
      </c>
      <c r="H38" s="41"/>
      <c r="I38" s="39" t="s">
        <v>217</v>
      </c>
      <c r="J38" s="39" t="s">
        <v>218</v>
      </c>
      <c r="K38" s="39" t="s">
        <v>28</v>
      </c>
      <c r="L38" s="39" t="s">
        <v>219</v>
      </c>
      <c r="M38" s="39" t="s">
        <v>220</v>
      </c>
      <c r="N38" s="26" t="s">
        <v>213</v>
      </c>
      <c r="O38" s="26" t="s">
        <v>57</v>
      </c>
      <c r="P38" s="13"/>
      <c r="Q38" s="6"/>
    </row>
    <row r="39" s="1" customFormat="1" ht="50" customHeight="1" spans="1:18">
      <c r="A39" s="23">
        <f>MAX(A$1:A38)+1</f>
        <v>30</v>
      </c>
      <c r="B39" s="24" t="s">
        <v>221</v>
      </c>
      <c r="C39" s="23" t="s">
        <v>215</v>
      </c>
      <c r="D39" s="26" t="s">
        <v>60</v>
      </c>
      <c r="E39" s="23" t="s">
        <v>216</v>
      </c>
      <c r="F39" s="41">
        <v>95</v>
      </c>
      <c r="G39" s="41">
        <v>95</v>
      </c>
      <c r="H39" s="41"/>
      <c r="I39" s="39" t="s">
        <v>222</v>
      </c>
      <c r="J39" s="39" t="s">
        <v>223</v>
      </c>
      <c r="K39" s="39" t="s">
        <v>28</v>
      </c>
      <c r="L39" s="39" t="s">
        <v>224</v>
      </c>
      <c r="M39" s="39" t="s">
        <v>220</v>
      </c>
      <c r="N39" s="26" t="s">
        <v>213</v>
      </c>
      <c r="O39" s="26" t="s">
        <v>57</v>
      </c>
      <c r="P39" s="13"/>
      <c r="Q39" s="6"/>
    </row>
    <row r="40" s="1" customFormat="1" ht="50" customHeight="1" spans="1:18">
      <c r="A40" s="23">
        <f>MAX(A$1:A39)+1</f>
        <v>31</v>
      </c>
      <c r="B40" s="24" t="s">
        <v>225</v>
      </c>
      <c r="C40" s="23" t="s">
        <v>226</v>
      </c>
      <c r="D40" s="26" t="s">
        <v>60</v>
      </c>
      <c r="E40" s="23" t="s">
        <v>227</v>
      </c>
      <c r="F40" s="41">
        <v>70</v>
      </c>
      <c r="G40" s="41">
        <v>70</v>
      </c>
      <c r="H40" s="41"/>
      <c r="I40" s="39" t="s">
        <v>228</v>
      </c>
      <c r="J40" s="39" t="s">
        <v>229</v>
      </c>
      <c r="K40" s="39" t="s">
        <v>54</v>
      </c>
      <c r="L40" s="39" t="s">
        <v>230</v>
      </c>
      <c r="M40" s="39" t="s">
        <v>231</v>
      </c>
      <c r="N40" s="26" t="s">
        <v>213</v>
      </c>
      <c r="O40" s="26" t="s">
        <v>57</v>
      </c>
      <c r="P40" s="13"/>
      <c r="Q40" s="6"/>
    </row>
    <row r="41" s="1" customFormat="1" ht="50" customHeight="1" spans="1:18">
      <c r="A41" s="23">
        <f>MAX(A$1:A40)+1</f>
        <v>32</v>
      </c>
      <c r="B41" s="24" t="s">
        <v>232</v>
      </c>
      <c r="C41" s="23" t="s">
        <v>226</v>
      </c>
      <c r="D41" s="26" t="s">
        <v>60</v>
      </c>
      <c r="E41" s="23" t="s">
        <v>227</v>
      </c>
      <c r="F41" s="41">
        <v>30</v>
      </c>
      <c r="G41" s="41">
        <v>30</v>
      </c>
      <c r="H41" s="41"/>
      <c r="I41" s="39" t="s">
        <v>233</v>
      </c>
      <c r="J41" s="39" t="s">
        <v>234</v>
      </c>
      <c r="K41" s="39" t="s">
        <v>54</v>
      </c>
      <c r="L41" s="39" t="s">
        <v>235</v>
      </c>
      <c r="M41" s="39" t="s">
        <v>236</v>
      </c>
      <c r="N41" s="26" t="s">
        <v>213</v>
      </c>
      <c r="O41" s="26" t="s">
        <v>57</v>
      </c>
      <c r="P41" s="13"/>
      <c r="Q41" s="6"/>
    </row>
    <row r="42" s="1" customFormat="1" ht="50" customHeight="1" spans="1:18">
      <c r="A42" s="23">
        <f>MAX(A$1:A41)+1</f>
        <v>33</v>
      </c>
      <c r="B42" s="24" t="s">
        <v>237</v>
      </c>
      <c r="C42" s="23" t="s">
        <v>165</v>
      </c>
      <c r="D42" s="26" t="s">
        <v>60</v>
      </c>
      <c r="E42" s="23" t="s">
        <v>238</v>
      </c>
      <c r="F42" s="41">
        <v>70</v>
      </c>
      <c r="G42" s="41">
        <v>70</v>
      </c>
      <c r="H42" s="41"/>
      <c r="I42" s="39" t="s">
        <v>239</v>
      </c>
      <c r="J42" s="39" t="s">
        <v>240</v>
      </c>
      <c r="K42" s="39" t="s">
        <v>28</v>
      </c>
      <c r="L42" s="39" t="s">
        <v>241</v>
      </c>
      <c r="M42" s="39" t="s">
        <v>133</v>
      </c>
      <c r="N42" s="26" t="s">
        <v>213</v>
      </c>
      <c r="O42" s="26" t="s">
        <v>57</v>
      </c>
      <c r="P42" s="13"/>
      <c r="Q42" s="6"/>
    </row>
    <row r="43" s="1" customFormat="1" ht="50" customHeight="1" spans="1:18">
      <c r="A43" s="23">
        <f>MAX(A$1:A42)+1</f>
        <v>34</v>
      </c>
      <c r="B43" s="24" t="s">
        <v>242</v>
      </c>
      <c r="C43" s="23" t="s">
        <v>243</v>
      </c>
      <c r="D43" s="26" t="s">
        <v>60</v>
      </c>
      <c r="E43" s="23" t="s">
        <v>244</v>
      </c>
      <c r="F43" s="41">
        <v>50</v>
      </c>
      <c r="G43" s="41">
        <v>50</v>
      </c>
      <c r="H43" s="41"/>
      <c r="I43" s="39" t="s">
        <v>245</v>
      </c>
      <c r="J43" s="39" t="s">
        <v>246</v>
      </c>
      <c r="K43" s="39" t="s">
        <v>54</v>
      </c>
      <c r="L43" s="39" t="s">
        <v>163</v>
      </c>
      <c r="M43" s="39" t="s">
        <v>247</v>
      </c>
      <c r="N43" s="26" t="s">
        <v>213</v>
      </c>
      <c r="O43" s="26" t="s">
        <v>57</v>
      </c>
      <c r="P43" s="13"/>
      <c r="Q43" s="6"/>
    </row>
    <row r="44" s="1" customFormat="1" ht="50" customHeight="1" spans="1:18">
      <c r="A44" s="23">
        <f>MAX(A$1:A43)+1</f>
        <v>35</v>
      </c>
      <c r="B44" s="24" t="s">
        <v>248</v>
      </c>
      <c r="C44" s="23" t="s">
        <v>249</v>
      </c>
      <c r="D44" s="26" t="s">
        <v>60</v>
      </c>
      <c r="E44" s="23" t="s">
        <v>250</v>
      </c>
      <c r="F44" s="41">
        <v>49</v>
      </c>
      <c r="G44" s="41">
        <v>49</v>
      </c>
      <c r="H44" s="41"/>
      <c r="I44" s="39" t="s">
        <v>251</v>
      </c>
      <c r="J44" s="39" t="s">
        <v>252</v>
      </c>
      <c r="K44" s="23" t="s">
        <v>28</v>
      </c>
      <c r="L44" s="39" t="s">
        <v>253</v>
      </c>
      <c r="M44" s="39" t="s">
        <v>247</v>
      </c>
      <c r="N44" s="26" t="s">
        <v>213</v>
      </c>
      <c r="O44" s="26" t="s">
        <v>57</v>
      </c>
      <c r="P44" s="13"/>
      <c r="Q44" s="6"/>
    </row>
    <row r="45" s="1" customFormat="1" ht="50" customHeight="1" spans="1:18">
      <c r="A45" s="16" t="s">
        <v>254</v>
      </c>
      <c r="B45" s="17" t="s">
        <v>255</v>
      </c>
      <c r="C45" s="16"/>
      <c r="D45" s="16"/>
      <c r="E45" s="16"/>
      <c r="F45" s="21">
        <f>SUM(F46:F50)</f>
        <v>1150</v>
      </c>
      <c r="G45" s="21">
        <f>SUM(G46:G50)</f>
        <v>550</v>
      </c>
      <c r="H45" s="21">
        <f>SUM(H46:H50)</f>
        <v>600</v>
      </c>
      <c r="I45" s="22"/>
      <c r="J45" s="22"/>
      <c r="K45" s="22"/>
      <c r="L45" s="22"/>
      <c r="M45" s="22"/>
      <c r="N45" s="16"/>
      <c r="O45" s="16"/>
      <c r="P45" s="13"/>
      <c r="Q45" s="6"/>
      <c r="R45" s="6"/>
    </row>
    <row r="46" s="1" customFormat="1" ht="50" customHeight="1" spans="1:18">
      <c r="A46" s="23">
        <f>MAX(A$1:A45)+1</f>
        <v>36</v>
      </c>
      <c r="B46" s="24" t="s">
        <v>256</v>
      </c>
      <c r="C46" s="23" t="s">
        <v>59</v>
      </c>
      <c r="D46" s="23" t="s">
        <v>60</v>
      </c>
      <c r="E46" s="23" t="s">
        <v>61</v>
      </c>
      <c r="F46" s="26">
        <v>200</v>
      </c>
      <c r="G46" s="26">
        <v>200</v>
      </c>
      <c r="H46" s="26"/>
      <c r="I46" s="25" t="s">
        <v>257</v>
      </c>
      <c r="J46" s="25" t="s">
        <v>258</v>
      </c>
      <c r="K46" s="25" t="s">
        <v>64</v>
      </c>
      <c r="L46" s="25" t="s">
        <v>259</v>
      </c>
      <c r="M46" s="25" t="s">
        <v>260</v>
      </c>
      <c r="N46" s="23" t="s">
        <v>261</v>
      </c>
      <c r="O46" s="26" t="s">
        <v>57</v>
      </c>
      <c r="P46" s="13" t="s">
        <v>67</v>
      </c>
      <c r="Q46" s="6"/>
      <c r="R46" s="6"/>
    </row>
    <row r="47" s="1" customFormat="1" ht="50" customHeight="1" spans="1:18">
      <c r="A47" s="23">
        <f>MAX(A$1:A46)+1</f>
        <v>37</v>
      </c>
      <c r="B47" s="24" t="s">
        <v>262</v>
      </c>
      <c r="C47" s="23" t="s">
        <v>263</v>
      </c>
      <c r="D47" s="23" t="s">
        <v>60</v>
      </c>
      <c r="E47" s="23" t="s">
        <v>264</v>
      </c>
      <c r="F47" s="26">
        <v>600</v>
      </c>
      <c r="G47" s="26"/>
      <c r="H47" s="26">
        <v>600</v>
      </c>
      <c r="I47" s="27" t="s">
        <v>265</v>
      </c>
      <c r="J47" s="25" t="s">
        <v>266</v>
      </c>
      <c r="K47" s="25" t="s">
        <v>54</v>
      </c>
      <c r="L47" s="25" t="s">
        <v>267</v>
      </c>
      <c r="M47" s="25" t="s">
        <v>268</v>
      </c>
      <c r="N47" s="23" t="s">
        <v>261</v>
      </c>
      <c r="O47" s="26" t="s">
        <v>57</v>
      </c>
      <c r="P47" s="13"/>
      <c r="Q47" s="6"/>
      <c r="R47" s="6"/>
    </row>
    <row r="48" s="1" customFormat="1" ht="37" customHeight="1" spans="1:18">
      <c r="A48" s="23">
        <f>MAX(A$1:A47)+1</f>
        <v>38</v>
      </c>
      <c r="B48" s="24" t="s">
        <v>269</v>
      </c>
      <c r="C48" s="23" t="s">
        <v>207</v>
      </c>
      <c r="D48" s="23" t="s">
        <v>60</v>
      </c>
      <c r="E48" s="23" t="s">
        <v>270</v>
      </c>
      <c r="F48" s="23">
        <v>80</v>
      </c>
      <c r="G48" s="23">
        <v>80</v>
      </c>
      <c r="H48" s="23"/>
      <c r="I48" s="27" t="s">
        <v>271</v>
      </c>
      <c r="J48" s="27" t="s">
        <v>272</v>
      </c>
      <c r="K48" s="27" t="s">
        <v>54</v>
      </c>
      <c r="L48" s="27" t="s">
        <v>273</v>
      </c>
      <c r="M48" s="27" t="s">
        <v>274</v>
      </c>
      <c r="N48" s="23" t="s">
        <v>261</v>
      </c>
      <c r="O48" s="26" t="s">
        <v>57</v>
      </c>
      <c r="P48" s="13"/>
      <c r="Q48" s="6"/>
    </row>
    <row r="49" s="1" customFormat="1" ht="50" customHeight="1" spans="1:18">
      <c r="A49" s="23">
        <f>MAX(A$1:A48)+1</f>
        <v>39</v>
      </c>
      <c r="B49" s="24" t="s">
        <v>275</v>
      </c>
      <c r="C49" s="23" t="s">
        <v>276</v>
      </c>
      <c r="D49" s="23" t="s">
        <v>60</v>
      </c>
      <c r="E49" s="23" t="s">
        <v>277</v>
      </c>
      <c r="F49" s="23">
        <v>200</v>
      </c>
      <c r="G49" s="23">
        <v>200</v>
      </c>
      <c r="H49" s="23"/>
      <c r="I49" s="27" t="s">
        <v>278</v>
      </c>
      <c r="J49" s="27" t="s">
        <v>279</v>
      </c>
      <c r="K49" s="27" t="s">
        <v>28</v>
      </c>
      <c r="L49" s="27" t="s">
        <v>280</v>
      </c>
      <c r="M49" s="27" t="s">
        <v>281</v>
      </c>
      <c r="N49" s="23" t="s">
        <v>261</v>
      </c>
      <c r="O49" s="26" t="s">
        <v>57</v>
      </c>
      <c r="P49" s="13"/>
      <c r="Q49" s="6"/>
      <c r="R49" s="6"/>
    </row>
    <row r="50" s="1" customFormat="1" ht="38" customHeight="1" spans="1:18">
      <c r="A50" s="23">
        <f>MAX(A$1:A49)+1</f>
        <v>40</v>
      </c>
      <c r="B50" s="24" t="s">
        <v>282</v>
      </c>
      <c r="C50" s="23" t="s">
        <v>171</v>
      </c>
      <c r="D50" s="23" t="s">
        <v>50</v>
      </c>
      <c r="E50" s="23" t="s">
        <v>283</v>
      </c>
      <c r="F50" s="23">
        <v>70</v>
      </c>
      <c r="G50" s="23">
        <v>70</v>
      </c>
      <c r="H50" s="23"/>
      <c r="I50" s="31" t="s">
        <v>284</v>
      </c>
      <c r="J50" s="31" t="s">
        <v>285</v>
      </c>
      <c r="K50" s="32" t="s">
        <v>28</v>
      </c>
      <c r="L50" s="31" t="s">
        <v>286</v>
      </c>
      <c r="M50" s="31" t="s">
        <v>287</v>
      </c>
      <c r="N50" s="26" t="s">
        <v>261</v>
      </c>
      <c r="O50" s="26" t="s">
        <v>57</v>
      </c>
      <c r="P50" s="13"/>
      <c r="Q50" s="6"/>
    </row>
    <row r="51" s="1" customFormat="1" ht="50" customHeight="1" spans="1:18">
      <c r="A51" s="16" t="s">
        <v>288</v>
      </c>
      <c r="B51" s="17" t="s">
        <v>289</v>
      </c>
      <c r="C51" s="16"/>
      <c r="D51" s="16"/>
      <c r="E51" s="16"/>
      <c r="F51" s="21">
        <f>SUM(F52:F52)</f>
        <v>320</v>
      </c>
      <c r="G51" s="21">
        <f>SUM(G52:G52)</f>
        <v>320</v>
      </c>
      <c r="H51" s="21">
        <f>SUM(H52:H52)</f>
        <v>0</v>
      </c>
      <c r="I51" s="22"/>
      <c r="J51" s="22"/>
      <c r="K51" s="22"/>
      <c r="L51" s="22"/>
      <c r="M51" s="22"/>
      <c r="N51" s="16"/>
      <c r="O51" s="16"/>
      <c r="P51" s="13"/>
      <c r="Q51" s="6"/>
    </row>
    <row r="52" s="1" customFormat="1" ht="39" customHeight="1" spans="1:18">
      <c r="A52" s="23">
        <f>MAX(A$1:A51)+1</f>
        <v>41</v>
      </c>
      <c r="B52" s="24" t="s">
        <v>290</v>
      </c>
      <c r="C52" s="23" t="s">
        <v>34</v>
      </c>
      <c r="D52" s="23" t="s">
        <v>24</v>
      </c>
      <c r="E52" s="23" t="s">
        <v>35</v>
      </c>
      <c r="F52" s="26">
        <v>320</v>
      </c>
      <c r="G52" s="26">
        <v>320</v>
      </c>
      <c r="H52" s="26"/>
      <c r="I52" s="25" t="s">
        <v>291</v>
      </c>
      <c r="J52" s="39" t="s">
        <v>292</v>
      </c>
      <c r="K52" s="30" t="s">
        <v>28</v>
      </c>
      <c r="L52" s="30" t="s">
        <v>293</v>
      </c>
      <c r="M52" s="30" t="s">
        <v>294</v>
      </c>
      <c r="N52" s="23" t="s">
        <v>31</v>
      </c>
      <c r="O52" s="23" t="s">
        <v>41</v>
      </c>
      <c r="P52" s="13"/>
      <c r="Q52" s="6"/>
    </row>
    <row r="53" s="1" customFormat="1" ht="50" customHeight="1" spans="1:18">
      <c r="A53" s="16" t="s">
        <v>295</v>
      </c>
      <c r="B53" s="17" t="s">
        <v>296</v>
      </c>
      <c r="C53" s="16"/>
      <c r="D53" s="16"/>
      <c r="E53" s="16"/>
      <c r="F53" s="21">
        <f>SUM(F54:F69)</f>
        <v>1050</v>
      </c>
      <c r="G53" s="21">
        <f>SUM(G54:G69)</f>
        <v>500</v>
      </c>
      <c r="H53" s="21">
        <f>SUM(H54:H69)</f>
        <v>550</v>
      </c>
      <c r="I53" s="22"/>
      <c r="J53" s="22"/>
      <c r="K53" s="22"/>
      <c r="L53" s="22"/>
      <c r="M53" s="22"/>
      <c r="N53" s="16"/>
      <c r="O53" s="16"/>
      <c r="P53" s="13"/>
      <c r="Q53" s="6"/>
    </row>
    <row r="54" s="1" customFormat="1" ht="45" customHeight="1" spans="1:18">
      <c r="A54" s="23">
        <f>MAX(A$1:A53)+1</f>
        <v>42</v>
      </c>
      <c r="B54" s="24" t="s">
        <v>297</v>
      </c>
      <c r="C54" s="23" t="s">
        <v>96</v>
      </c>
      <c r="D54" s="23" t="s">
        <v>60</v>
      </c>
      <c r="E54" s="23" t="s">
        <v>97</v>
      </c>
      <c r="F54" s="23">
        <v>50</v>
      </c>
      <c r="G54" s="23"/>
      <c r="H54" s="23">
        <v>50</v>
      </c>
      <c r="I54" s="42" t="s">
        <v>298</v>
      </c>
      <c r="J54" s="43" t="s">
        <v>299</v>
      </c>
      <c r="K54" s="43" t="s">
        <v>54</v>
      </c>
      <c r="L54" s="43" t="s">
        <v>300</v>
      </c>
      <c r="M54" s="43" t="s">
        <v>301</v>
      </c>
      <c r="N54" s="44" t="s">
        <v>31</v>
      </c>
      <c r="O54" s="44" t="s">
        <v>57</v>
      </c>
      <c r="P54" s="31"/>
      <c r="Q54" s="6"/>
    </row>
    <row r="55" s="1" customFormat="1" ht="45" customHeight="1" spans="1:18">
      <c r="A55" s="23">
        <f>MAX(A$1:A54)+1</f>
        <v>43</v>
      </c>
      <c r="B55" s="24" t="s">
        <v>302</v>
      </c>
      <c r="C55" s="23" t="s">
        <v>96</v>
      </c>
      <c r="D55" s="23" t="s">
        <v>60</v>
      </c>
      <c r="E55" s="23" t="s">
        <v>97</v>
      </c>
      <c r="F55" s="23">
        <v>50</v>
      </c>
      <c r="G55" s="23"/>
      <c r="H55" s="23">
        <v>50</v>
      </c>
      <c r="I55" s="45"/>
      <c r="J55" s="46"/>
      <c r="K55" s="46"/>
      <c r="L55" s="46"/>
      <c r="M55" s="46"/>
      <c r="N55" s="47"/>
      <c r="O55" s="47"/>
      <c r="P55" s="31"/>
      <c r="Q55" s="6"/>
    </row>
    <row r="56" s="1" customFormat="1" ht="45" customHeight="1" spans="1:18">
      <c r="A56" s="23">
        <f>MAX(A$1:A55)+1</f>
        <v>44</v>
      </c>
      <c r="B56" s="24" t="s">
        <v>303</v>
      </c>
      <c r="C56" s="23" t="s">
        <v>304</v>
      </c>
      <c r="D56" s="23" t="s">
        <v>60</v>
      </c>
      <c r="E56" s="23" t="s">
        <v>305</v>
      </c>
      <c r="F56" s="23">
        <v>50</v>
      </c>
      <c r="G56" s="23">
        <v>50</v>
      </c>
      <c r="H56" s="23"/>
      <c r="I56" s="24" t="s">
        <v>306</v>
      </c>
      <c r="J56" s="24" t="s">
        <v>168</v>
      </c>
      <c r="K56" s="24" t="s">
        <v>28</v>
      </c>
      <c r="L56" s="48" t="s">
        <v>307</v>
      </c>
      <c r="M56" s="24" t="s">
        <v>133</v>
      </c>
      <c r="N56" s="26" t="s">
        <v>31</v>
      </c>
      <c r="O56" s="26" t="s">
        <v>57</v>
      </c>
      <c r="P56" s="31"/>
      <c r="Q56" s="6"/>
    </row>
    <row r="57" s="1" customFormat="1" ht="45" customHeight="1" spans="1:18">
      <c r="A57" s="23">
        <f>MAX(A$1:A56)+1</f>
        <v>45</v>
      </c>
      <c r="B57" s="24" t="s">
        <v>308</v>
      </c>
      <c r="C57" s="23" t="s">
        <v>59</v>
      </c>
      <c r="D57" s="23" t="s">
        <v>309</v>
      </c>
      <c r="E57" s="23" t="s">
        <v>310</v>
      </c>
      <c r="F57" s="23">
        <v>50</v>
      </c>
      <c r="G57" s="23">
        <v>50</v>
      </c>
      <c r="H57" s="23"/>
      <c r="I57" s="24" t="s">
        <v>311</v>
      </c>
      <c r="J57" s="39" t="s">
        <v>312</v>
      </c>
      <c r="K57" s="39" t="s">
        <v>54</v>
      </c>
      <c r="L57" s="39" t="s">
        <v>313</v>
      </c>
      <c r="M57" s="39" t="s">
        <v>314</v>
      </c>
      <c r="N57" s="26" t="s">
        <v>31</v>
      </c>
      <c r="O57" s="26" t="s">
        <v>57</v>
      </c>
      <c r="P57" s="31"/>
      <c r="Q57" s="6"/>
    </row>
    <row r="58" s="1" customFormat="1" ht="45" customHeight="1" spans="1:18">
      <c r="A58" s="23">
        <f>MAX(A$1:A57)+1</f>
        <v>46</v>
      </c>
      <c r="B58" s="24" t="s">
        <v>315</v>
      </c>
      <c r="C58" s="23" t="s">
        <v>165</v>
      </c>
      <c r="D58" s="23" t="s">
        <v>309</v>
      </c>
      <c r="E58" s="23" t="s">
        <v>238</v>
      </c>
      <c r="F58" s="23">
        <v>50</v>
      </c>
      <c r="G58" s="23"/>
      <c r="H58" s="23">
        <v>50</v>
      </c>
      <c r="I58" s="24" t="s">
        <v>316</v>
      </c>
      <c r="J58" s="39" t="s">
        <v>317</v>
      </c>
      <c r="K58" s="39" t="s">
        <v>28</v>
      </c>
      <c r="L58" s="39" t="s">
        <v>318</v>
      </c>
      <c r="M58" s="39" t="s">
        <v>133</v>
      </c>
      <c r="N58" s="26" t="s">
        <v>31</v>
      </c>
      <c r="O58" s="26" t="s">
        <v>57</v>
      </c>
      <c r="P58" s="31"/>
      <c r="Q58" s="6"/>
    </row>
    <row r="59" s="1" customFormat="1" ht="45" customHeight="1" spans="1:18">
      <c r="A59" s="23">
        <f>MAX(A$1:A58)+1</f>
        <v>47</v>
      </c>
      <c r="B59" s="24" t="s">
        <v>319</v>
      </c>
      <c r="C59" s="23" t="s">
        <v>249</v>
      </c>
      <c r="D59" s="23" t="s">
        <v>60</v>
      </c>
      <c r="E59" s="23" t="s">
        <v>320</v>
      </c>
      <c r="F59" s="23">
        <v>50</v>
      </c>
      <c r="G59" s="23">
        <v>50</v>
      </c>
      <c r="H59" s="23"/>
      <c r="I59" s="42" t="s">
        <v>321</v>
      </c>
      <c r="J59" s="49" t="s">
        <v>124</v>
      </c>
      <c r="K59" s="49" t="s">
        <v>28</v>
      </c>
      <c r="L59" s="49" t="s">
        <v>322</v>
      </c>
      <c r="M59" s="49" t="s">
        <v>323</v>
      </c>
      <c r="N59" s="44" t="s">
        <v>31</v>
      </c>
      <c r="O59" s="44" t="s">
        <v>57</v>
      </c>
      <c r="P59" s="31"/>
      <c r="Q59" s="6"/>
    </row>
    <row r="60" s="1" customFormat="1" ht="45" customHeight="1" spans="1:18">
      <c r="A60" s="23">
        <f>MAX(A$1:A59)+1</f>
        <v>48</v>
      </c>
      <c r="B60" s="24" t="s">
        <v>324</v>
      </c>
      <c r="C60" s="23" t="s">
        <v>249</v>
      </c>
      <c r="D60" s="23" t="s">
        <v>60</v>
      </c>
      <c r="E60" s="23" t="s">
        <v>320</v>
      </c>
      <c r="F60" s="23">
        <v>50</v>
      </c>
      <c r="G60" s="23">
        <v>50</v>
      </c>
      <c r="H60" s="23"/>
      <c r="I60" s="50"/>
      <c r="J60" s="51"/>
      <c r="K60" s="51"/>
      <c r="L60" s="51"/>
      <c r="M60" s="51"/>
      <c r="N60" s="52"/>
      <c r="O60" s="52"/>
      <c r="P60" s="31"/>
      <c r="Q60" s="6"/>
    </row>
    <row r="61" s="1" customFormat="1" ht="45" customHeight="1" spans="1:18">
      <c r="A61" s="23">
        <f>MAX(A$1:A60)+1</f>
        <v>49</v>
      </c>
      <c r="B61" s="24" t="s">
        <v>325</v>
      </c>
      <c r="C61" s="23" t="s">
        <v>249</v>
      </c>
      <c r="D61" s="23" t="s">
        <v>60</v>
      </c>
      <c r="E61" s="23" t="s">
        <v>320</v>
      </c>
      <c r="F61" s="23">
        <v>50</v>
      </c>
      <c r="G61" s="23">
        <v>50</v>
      </c>
      <c r="H61" s="23"/>
      <c r="I61" s="45"/>
      <c r="J61" s="53"/>
      <c r="K61" s="53"/>
      <c r="L61" s="53"/>
      <c r="M61" s="53"/>
      <c r="N61" s="47"/>
      <c r="O61" s="47"/>
      <c r="P61" s="31"/>
      <c r="Q61" s="6"/>
    </row>
    <row r="62" s="1" customFormat="1" ht="45" customHeight="1" spans="1:18">
      <c r="A62" s="23">
        <f>MAX(A$1:A61)+1</f>
        <v>50</v>
      </c>
      <c r="B62" s="24" t="s">
        <v>326</v>
      </c>
      <c r="C62" s="23" t="s">
        <v>263</v>
      </c>
      <c r="D62" s="23" t="s">
        <v>309</v>
      </c>
      <c r="E62" s="23" t="s">
        <v>327</v>
      </c>
      <c r="F62" s="23">
        <v>50</v>
      </c>
      <c r="G62" s="23">
        <v>50</v>
      </c>
      <c r="H62" s="23"/>
      <c r="I62" s="24" t="s">
        <v>328</v>
      </c>
      <c r="J62" s="24" t="s">
        <v>329</v>
      </c>
      <c r="K62" s="39" t="s">
        <v>54</v>
      </c>
      <c r="L62" s="39" t="s">
        <v>330</v>
      </c>
      <c r="M62" s="39" t="s">
        <v>114</v>
      </c>
      <c r="N62" s="26" t="s">
        <v>31</v>
      </c>
      <c r="O62" s="26" t="s">
        <v>57</v>
      </c>
      <c r="P62" s="31"/>
      <c r="Q62" s="6"/>
    </row>
    <row r="63" s="1" customFormat="1" ht="45" customHeight="1" spans="1:18">
      <c r="A63" s="23">
        <f>MAX(A$1:A62)+1</f>
        <v>51</v>
      </c>
      <c r="B63" s="24" t="s">
        <v>331</v>
      </c>
      <c r="C63" s="23" t="s">
        <v>49</v>
      </c>
      <c r="D63" s="23" t="s">
        <v>309</v>
      </c>
      <c r="E63" s="23" t="s">
        <v>332</v>
      </c>
      <c r="F63" s="23">
        <v>50</v>
      </c>
      <c r="G63" s="23">
        <v>50</v>
      </c>
      <c r="H63" s="23"/>
      <c r="I63" s="24" t="s">
        <v>333</v>
      </c>
      <c r="J63" s="24" t="s">
        <v>317</v>
      </c>
      <c r="K63" s="24" t="s">
        <v>54</v>
      </c>
      <c r="L63" s="24" t="s">
        <v>334</v>
      </c>
      <c r="M63" s="24" t="s">
        <v>335</v>
      </c>
      <c r="N63" s="26" t="s">
        <v>31</v>
      </c>
      <c r="O63" s="26" t="s">
        <v>57</v>
      </c>
      <c r="P63" s="31"/>
      <c r="Q63" s="6"/>
    </row>
    <row r="64" s="1" customFormat="1" ht="45" customHeight="1" spans="1:18">
      <c r="A64" s="23">
        <f>MAX(A$1:A63)+1</f>
        <v>52</v>
      </c>
      <c r="B64" s="24" t="s">
        <v>336</v>
      </c>
      <c r="C64" s="23" t="s">
        <v>88</v>
      </c>
      <c r="D64" s="23" t="s">
        <v>309</v>
      </c>
      <c r="E64" s="23" t="s">
        <v>89</v>
      </c>
      <c r="F64" s="23">
        <v>50</v>
      </c>
      <c r="G64" s="23">
        <v>50</v>
      </c>
      <c r="H64" s="23"/>
      <c r="I64" s="24" t="s">
        <v>337</v>
      </c>
      <c r="J64" s="24" t="s">
        <v>338</v>
      </c>
      <c r="K64" s="39" t="s">
        <v>54</v>
      </c>
      <c r="L64" s="24" t="s">
        <v>339</v>
      </c>
      <c r="M64" s="39" t="s">
        <v>340</v>
      </c>
      <c r="N64" s="26" t="s">
        <v>31</v>
      </c>
      <c r="O64" s="26" t="s">
        <v>57</v>
      </c>
      <c r="P64" s="31"/>
      <c r="Q64" s="6"/>
    </row>
    <row r="65" s="1" customFormat="1" ht="45" customHeight="1" spans="1:18">
      <c r="A65" s="23">
        <f>MAX(A$1:A64)+1</f>
        <v>53</v>
      </c>
      <c r="B65" s="24" t="s">
        <v>341</v>
      </c>
      <c r="C65" s="23" t="s">
        <v>88</v>
      </c>
      <c r="D65" s="23" t="s">
        <v>309</v>
      </c>
      <c r="E65" s="23" t="s">
        <v>342</v>
      </c>
      <c r="F65" s="23">
        <v>50</v>
      </c>
      <c r="G65" s="23">
        <v>50</v>
      </c>
      <c r="H65" s="23"/>
      <c r="I65" s="24" t="s">
        <v>343</v>
      </c>
      <c r="J65" s="24" t="s">
        <v>344</v>
      </c>
      <c r="K65" s="39" t="s">
        <v>54</v>
      </c>
      <c r="L65" s="39" t="s">
        <v>345</v>
      </c>
      <c r="M65" s="24" t="s">
        <v>346</v>
      </c>
      <c r="N65" s="26" t="s">
        <v>31</v>
      </c>
      <c r="O65" s="26" t="s">
        <v>57</v>
      </c>
      <c r="P65" s="31"/>
      <c r="Q65" s="6"/>
    </row>
    <row r="66" s="1" customFormat="1" ht="45" customHeight="1" spans="1:18">
      <c r="A66" s="23">
        <f>MAX(A$1:A65)+1</f>
        <v>54</v>
      </c>
      <c r="B66" s="24" t="s">
        <v>347</v>
      </c>
      <c r="C66" s="23" t="s">
        <v>243</v>
      </c>
      <c r="D66" s="23" t="s">
        <v>60</v>
      </c>
      <c r="E66" s="23" t="s">
        <v>348</v>
      </c>
      <c r="F66" s="23">
        <v>50</v>
      </c>
      <c r="G66" s="23">
        <v>50</v>
      </c>
      <c r="H66" s="23"/>
      <c r="I66" s="24" t="s">
        <v>349</v>
      </c>
      <c r="J66" s="39" t="s">
        <v>350</v>
      </c>
      <c r="K66" s="39" t="s">
        <v>54</v>
      </c>
      <c r="L66" s="39" t="s">
        <v>351</v>
      </c>
      <c r="M66" s="39" t="s">
        <v>352</v>
      </c>
      <c r="N66" s="26" t="s">
        <v>31</v>
      </c>
      <c r="O66" s="26" t="s">
        <v>57</v>
      </c>
      <c r="P66" s="31"/>
      <c r="Q66" s="6"/>
    </row>
    <row r="67" s="1" customFormat="1" ht="45" customHeight="1" spans="1:18">
      <c r="A67" s="23">
        <f>MAX(A$1:A66)+1</f>
        <v>55</v>
      </c>
      <c r="B67" s="24" t="s">
        <v>353</v>
      </c>
      <c r="C67" s="23" t="s">
        <v>226</v>
      </c>
      <c r="D67" s="23" t="s">
        <v>60</v>
      </c>
      <c r="E67" s="23" t="s">
        <v>354</v>
      </c>
      <c r="F67" s="23">
        <v>50</v>
      </c>
      <c r="G67" s="23"/>
      <c r="H67" s="23">
        <v>50</v>
      </c>
      <c r="I67" s="24" t="s">
        <v>355</v>
      </c>
      <c r="J67" s="24" t="s">
        <v>317</v>
      </c>
      <c r="K67" s="24" t="s">
        <v>54</v>
      </c>
      <c r="L67" s="39" t="s">
        <v>356</v>
      </c>
      <c r="M67" s="24" t="s">
        <v>357</v>
      </c>
      <c r="N67" s="26" t="s">
        <v>31</v>
      </c>
      <c r="O67" s="26" t="s">
        <v>57</v>
      </c>
      <c r="P67" s="31"/>
      <c r="Q67" s="6"/>
    </row>
    <row r="68" s="1" customFormat="1" ht="45" customHeight="1" spans="1:18">
      <c r="A68" s="23">
        <f>MAX(A$1:A67)+1</f>
        <v>56</v>
      </c>
      <c r="B68" s="24" t="s">
        <v>358</v>
      </c>
      <c r="C68" s="23" t="s">
        <v>359</v>
      </c>
      <c r="D68" s="23" t="s">
        <v>309</v>
      </c>
      <c r="E68" s="23" t="s">
        <v>360</v>
      </c>
      <c r="F68" s="23">
        <v>50</v>
      </c>
      <c r="G68" s="23"/>
      <c r="H68" s="23">
        <v>50</v>
      </c>
      <c r="I68" s="24" t="s">
        <v>361</v>
      </c>
      <c r="J68" s="39" t="s">
        <v>362</v>
      </c>
      <c r="K68" s="39" t="s">
        <v>363</v>
      </c>
      <c r="L68" s="39" t="s">
        <v>364</v>
      </c>
      <c r="M68" s="39" t="s">
        <v>365</v>
      </c>
      <c r="N68" s="26" t="s">
        <v>31</v>
      </c>
      <c r="O68" s="26" t="s">
        <v>57</v>
      </c>
      <c r="P68" s="31"/>
      <c r="Q68" s="6"/>
    </row>
    <row r="69" s="1" customFormat="1" ht="45" customHeight="1" spans="1:18">
      <c r="A69" s="23">
        <f>MAX(A$1:A68)+1</f>
        <v>57</v>
      </c>
      <c r="B69" s="24" t="s">
        <v>366</v>
      </c>
      <c r="C69" s="23" t="s">
        <v>249</v>
      </c>
      <c r="D69" s="23" t="s">
        <v>60</v>
      </c>
      <c r="E69" s="23" t="s">
        <v>367</v>
      </c>
      <c r="F69" s="23">
        <v>300</v>
      </c>
      <c r="G69" s="23"/>
      <c r="H69" s="23">
        <v>300</v>
      </c>
      <c r="I69" s="24" t="s">
        <v>368</v>
      </c>
      <c r="J69" s="24" t="s">
        <v>317</v>
      </c>
      <c r="K69" s="23" t="s">
        <v>28</v>
      </c>
      <c r="L69" s="24" t="s">
        <v>369</v>
      </c>
      <c r="M69" s="24" t="s">
        <v>370</v>
      </c>
      <c r="N69" s="26" t="s">
        <v>31</v>
      </c>
      <c r="O69" s="26" t="s">
        <v>57</v>
      </c>
      <c r="P69" s="54"/>
      <c r="Q69" s="6"/>
    </row>
    <row r="70" s="1" customFormat="1" ht="50" customHeight="1" spans="1:18">
      <c r="A70" s="16" t="s">
        <v>371</v>
      </c>
      <c r="B70" s="17" t="s">
        <v>372</v>
      </c>
      <c r="C70" s="23"/>
      <c r="D70" s="23"/>
      <c r="E70" s="23"/>
      <c r="F70" s="21">
        <f>SUM(F71:F73)</f>
        <v>2000</v>
      </c>
      <c r="G70" s="21">
        <f>SUM(G71:G73)</f>
        <v>1308.84</v>
      </c>
      <c r="H70" s="21">
        <f>SUM(H71:H73)</f>
        <v>691.16</v>
      </c>
      <c r="I70" s="27"/>
      <c r="J70" s="27"/>
      <c r="K70" s="27"/>
      <c r="L70" s="27"/>
      <c r="M70" s="27"/>
      <c r="N70" s="20"/>
      <c r="O70" s="23"/>
      <c r="P70" s="13"/>
      <c r="Q70" s="6"/>
      <c r="R70" s="6"/>
    </row>
    <row r="71" s="1" customFormat="1" ht="36" customHeight="1" spans="1:18">
      <c r="A71" s="23">
        <f>MAX(A$1:A70)+1</f>
        <v>58</v>
      </c>
      <c r="B71" s="24" t="s">
        <v>373</v>
      </c>
      <c r="C71" s="23" t="s">
        <v>34</v>
      </c>
      <c r="D71" s="23" t="s">
        <v>24</v>
      </c>
      <c r="E71" s="23" t="s">
        <v>35</v>
      </c>
      <c r="F71" s="41">
        <v>400</v>
      </c>
      <c r="G71" s="41"/>
      <c r="H71" s="41">
        <v>400</v>
      </c>
      <c r="I71" s="27" t="s">
        <v>374</v>
      </c>
      <c r="J71" s="27" t="s">
        <v>375</v>
      </c>
      <c r="K71" s="30" t="s">
        <v>376</v>
      </c>
      <c r="L71" s="29" t="s">
        <v>377</v>
      </c>
      <c r="M71" s="30" t="s">
        <v>378</v>
      </c>
      <c r="N71" s="23" t="s">
        <v>31</v>
      </c>
      <c r="O71" s="23" t="s">
        <v>41</v>
      </c>
      <c r="P71" s="13"/>
      <c r="Q71" s="6"/>
      <c r="R71" s="6"/>
    </row>
    <row r="72" s="1" customFormat="1" ht="47" customHeight="1" spans="1:18">
      <c r="A72" s="23">
        <f>MAX(A$1:A71)+1</f>
        <v>59</v>
      </c>
      <c r="B72" s="24" t="s">
        <v>379</v>
      </c>
      <c r="C72" s="23" t="s">
        <v>380</v>
      </c>
      <c r="D72" s="23" t="s">
        <v>60</v>
      </c>
      <c r="E72" s="23" t="s">
        <v>35</v>
      </c>
      <c r="F72" s="41">
        <v>1000</v>
      </c>
      <c r="G72" s="41">
        <v>918.84</v>
      </c>
      <c r="H72" s="41">
        <v>81.16</v>
      </c>
      <c r="I72" s="27" t="s">
        <v>381</v>
      </c>
      <c r="J72" s="27" t="s">
        <v>382</v>
      </c>
      <c r="K72" s="30" t="s">
        <v>54</v>
      </c>
      <c r="L72" s="27" t="s">
        <v>383</v>
      </c>
      <c r="M72" s="27" t="s">
        <v>384</v>
      </c>
      <c r="N72" s="23" t="s">
        <v>385</v>
      </c>
      <c r="O72" s="23" t="s">
        <v>41</v>
      </c>
      <c r="P72" s="13"/>
      <c r="Q72" s="6"/>
      <c r="R72" s="6"/>
    </row>
    <row r="73" s="1" customFormat="1" ht="40" customHeight="1" spans="1:18">
      <c r="A73" s="23">
        <f>MAX(A$1:A72)+1</f>
        <v>60</v>
      </c>
      <c r="B73" s="24" t="s">
        <v>386</v>
      </c>
      <c r="C73" s="23" t="s">
        <v>380</v>
      </c>
      <c r="D73" s="23" t="s">
        <v>60</v>
      </c>
      <c r="E73" s="23" t="s">
        <v>35</v>
      </c>
      <c r="F73" s="41">
        <v>600</v>
      </c>
      <c r="G73" s="41">
        <v>390</v>
      </c>
      <c r="H73" s="41">
        <v>210</v>
      </c>
      <c r="I73" s="27" t="s">
        <v>387</v>
      </c>
      <c r="J73" s="35" t="s">
        <v>388</v>
      </c>
      <c r="K73" s="30" t="s">
        <v>54</v>
      </c>
      <c r="L73" s="29" t="s">
        <v>389</v>
      </c>
      <c r="M73" s="55" t="s">
        <v>390</v>
      </c>
      <c r="N73" s="23" t="s">
        <v>385</v>
      </c>
      <c r="O73" s="23" t="s">
        <v>41</v>
      </c>
      <c r="P73" s="13"/>
      <c r="Q73" s="6"/>
      <c r="R73" s="6"/>
    </row>
    <row r="74" s="1" customFormat="1" ht="50" customHeight="1" spans="1:18">
      <c r="A74" s="16" t="s">
        <v>391</v>
      </c>
      <c r="B74" s="17" t="s">
        <v>392</v>
      </c>
      <c r="C74" s="23"/>
      <c r="D74" s="23"/>
      <c r="E74" s="23"/>
      <c r="F74" s="18">
        <f>F75+F82+F107+F111+F113</f>
        <v>2926.77</v>
      </c>
      <c r="G74" s="18">
        <f>G75+G82+G107+G111+G113</f>
        <v>944</v>
      </c>
      <c r="H74" s="18">
        <f>H75+H82+H107+H111+H113</f>
        <v>1982.77</v>
      </c>
      <c r="I74" s="27"/>
      <c r="J74" s="27"/>
      <c r="K74" s="27"/>
      <c r="L74" s="27"/>
      <c r="M74" s="27"/>
      <c r="N74" s="20"/>
      <c r="O74" s="23"/>
      <c r="P74" s="13"/>
      <c r="Q74" s="6"/>
      <c r="R74" s="6"/>
    </row>
    <row r="75" s="1" customFormat="1" ht="50" customHeight="1" spans="1:18">
      <c r="A75" s="16" t="s">
        <v>20</v>
      </c>
      <c r="B75" s="17" t="s">
        <v>393</v>
      </c>
      <c r="C75" s="16"/>
      <c r="D75" s="16"/>
      <c r="E75" s="16"/>
      <c r="F75" s="21">
        <f>SUM(F76:F81)</f>
        <v>327</v>
      </c>
      <c r="G75" s="21">
        <f>SUM(G76:G81)</f>
        <v>81</v>
      </c>
      <c r="H75" s="21">
        <f>SUM(H76:H81)</f>
        <v>246</v>
      </c>
      <c r="I75" s="22"/>
      <c r="J75" s="22"/>
      <c r="K75" s="22"/>
      <c r="L75" s="22"/>
      <c r="M75" s="22"/>
      <c r="N75" s="16"/>
      <c r="O75" s="16"/>
      <c r="P75" s="13"/>
      <c r="Q75" s="6"/>
      <c r="R75" s="6"/>
    </row>
    <row r="76" s="1" customFormat="1" ht="50" customHeight="1" spans="1:18">
      <c r="A76" s="23">
        <f>MAX(A$1:A75)+1</f>
        <v>61</v>
      </c>
      <c r="B76" s="24" t="s">
        <v>394</v>
      </c>
      <c r="C76" s="23" t="s">
        <v>121</v>
      </c>
      <c r="D76" s="23" t="s">
        <v>60</v>
      </c>
      <c r="E76" s="23" t="s">
        <v>395</v>
      </c>
      <c r="F76" s="23">
        <v>45</v>
      </c>
      <c r="G76" s="23">
        <v>45</v>
      </c>
      <c r="H76" s="23"/>
      <c r="I76" s="27" t="s">
        <v>396</v>
      </c>
      <c r="J76" s="27" t="s">
        <v>317</v>
      </c>
      <c r="K76" s="27" t="s">
        <v>28</v>
      </c>
      <c r="L76" s="27" t="s">
        <v>397</v>
      </c>
      <c r="M76" s="27" t="s">
        <v>398</v>
      </c>
      <c r="N76" s="26" t="s">
        <v>31</v>
      </c>
      <c r="O76" s="26" t="s">
        <v>32</v>
      </c>
      <c r="P76" s="13"/>
      <c r="Q76" s="6"/>
    </row>
    <row r="77" s="1" customFormat="1" ht="50" customHeight="1" spans="1:18">
      <c r="A77" s="23">
        <f>MAX(A$1:A76)+1</f>
        <v>62</v>
      </c>
      <c r="B77" s="24" t="s">
        <v>399</v>
      </c>
      <c r="C77" s="23" t="s">
        <v>88</v>
      </c>
      <c r="D77" s="23" t="s">
        <v>60</v>
      </c>
      <c r="E77" s="23" t="s">
        <v>400</v>
      </c>
      <c r="F77" s="23">
        <v>36</v>
      </c>
      <c r="G77" s="23">
        <v>36</v>
      </c>
      <c r="H77" s="23"/>
      <c r="I77" s="27" t="s">
        <v>401</v>
      </c>
      <c r="J77" s="27" t="s">
        <v>402</v>
      </c>
      <c r="K77" s="25" t="s">
        <v>54</v>
      </c>
      <c r="L77" s="27" t="s">
        <v>403</v>
      </c>
      <c r="M77" s="25" t="s">
        <v>404</v>
      </c>
      <c r="N77" s="26" t="s">
        <v>31</v>
      </c>
      <c r="O77" s="26" t="s">
        <v>32</v>
      </c>
      <c r="P77" s="13"/>
      <c r="Q77" s="6"/>
    </row>
    <row r="78" s="1" customFormat="1" ht="50" customHeight="1" spans="1:18">
      <c r="A78" s="23">
        <f>MAX(A$1:A77)+1</f>
        <v>63</v>
      </c>
      <c r="B78" s="24" t="s">
        <v>405</v>
      </c>
      <c r="C78" s="23" t="s">
        <v>359</v>
      </c>
      <c r="D78" s="23" t="s">
        <v>60</v>
      </c>
      <c r="E78" s="23" t="s">
        <v>406</v>
      </c>
      <c r="F78" s="26">
        <v>150</v>
      </c>
      <c r="G78" s="26"/>
      <c r="H78" s="26">
        <v>150</v>
      </c>
      <c r="I78" s="25" t="s">
        <v>407</v>
      </c>
      <c r="J78" s="25" t="s">
        <v>272</v>
      </c>
      <c r="K78" s="25" t="s">
        <v>54</v>
      </c>
      <c r="L78" s="25" t="s">
        <v>408</v>
      </c>
      <c r="M78" s="25" t="s">
        <v>409</v>
      </c>
      <c r="N78" s="23" t="s">
        <v>31</v>
      </c>
      <c r="O78" s="26" t="s">
        <v>32</v>
      </c>
      <c r="P78" s="13"/>
      <c r="Q78" s="6"/>
      <c r="R78" s="6"/>
    </row>
    <row r="79" s="1" customFormat="1" ht="50" customHeight="1" spans="1:18">
      <c r="A79" s="23">
        <f>MAX(A$1:A78)+1</f>
        <v>64</v>
      </c>
      <c r="B79" s="24" t="s">
        <v>410</v>
      </c>
      <c r="C79" s="23" t="s">
        <v>96</v>
      </c>
      <c r="D79" s="23" t="s">
        <v>60</v>
      </c>
      <c r="E79" s="23" t="s">
        <v>411</v>
      </c>
      <c r="F79" s="23">
        <v>45</v>
      </c>
      <c r="G79" s="23"/>
      <c r="H79" s="23">
        <v>45</v>
      </c>
      <c r="I79" s="31" t="s">
        <v>412</v>
      </c>
      <c r="J79" s="32" t="s">
        <v>240</v>
      </c>
      <c r="K79" s="31" t="s">
        <v>54</v>
      </c>
      <c r="L79" s="31" t="s">
        <v>413</v>
      </c>
      <c r="M79" s="31" t="s">
        <v>414</v>
      </c>
      <c r="N79" s="26" t="s">
        <v>31</v>
      </c>
      <c r="O79" s="26" t="s">
        <v>32</v>
      </c>
      <c r="P79" s="13"/>
      <c r="Q79" s="6"/>
    </row>
    <row r="80" s="1" customFormat="1" ht="50" customHeight="1" spans="1:18">
      <c r="A80" s="23">
        <f>MAX(A$1:A79)+1</f>
        <v>65</v>
      </c>
      <c r="B80" s="24" t="s">
        <v>415</v>
      </c>
      <c r="C80" s="23" t="s">
        <v>416</v>
      </c>
      <c r="D80" s="23" t="s">
        <v>60</v>
      </c>
      <c r="E80" s="23" t="s">
        <v>417</v>
      </c>
      <c r="F80" s="26">
        <v>40</v>
      </c>
      <c r="G80" s="26"/>
      <c r="H80" s="26">
        <v>40</v>
      </c>
      <c r="I80" s="25" t="s">
        <v>418</v>
      </c>
      <c r="J80" s="25" t="s">
        <v>419</v>
      </c>
      <c r="K80" s="25" t="s">
        <v>420</v>
      </c>
      <c r="L80" s="25" t="s">
        <v>421</v>
      </c>
      <c r="M80" s="25" t="s">
        <v>422</v>
      </c>
      <c r="N80" s="23" t="s">
        <v>31</v>
      </c>
      <c r="O80" s="26" t="s">
        <v>32</v>
      </c>
      <c r="P80" s="13"/>
      <c r="Q80" s="6"/>
    </row>
    <row r="81" s="1" customFormat="1" ht="50" customHeight="1" spans="1:18">
      <c r="A81" s="23">
        <f>MAX(A$1:A80)+1</f>
        <v>66</v>
      </c>
      <c r="B81" s="56" t="s">
        <v>423</v>
      </c>
      <c r="C81" s="23" t="s">
        <v>226</v>
      </c>
      <c r="D81" s="57" t="s">
        <v>60</v>
      </c>
      <c r="E81" s="57" t="s">
        <v>424</v>
      </c>
      <c r="F81" s="23">
        <v>11</v>
      </c>
      <c r="G81" s="23"/>
      <c r="H81" s="23">
        <v>11</v>
      </c>
      <c r="I81" s="56" t="s">
        <v>425</v>
      </c>
      <c r="J81" s="56" t="s">
        <v>317</v>
      </c>
      <c r="K81" s="56" t="s">
        <v>54</v>
      </c>
      <c r="L81" s="29" t="s">
        <v>426</v>
      </c>
      <c r="M81" s="29" t="s">
        <v>86</v>
      </c>
      <c r="N81" s="26" t="s">
        <v>31</v>
      </c>
      <c r="O81" s="26" t="s">
        <v>32</v>
      </c>
      <c r="P81" s="13"/>
      <c r="Q81" s="6"/>
    </row>
    <row r="82" s="1" customFormat="1" ht="50" customHeight="1" spans="1:18">
      <c r="A82" s="16" t="s">
        <v>149</v>
      </c>
      <c r="B82" s="17" t="s">
        <v>205</v>
      </c>
      <c r="C82" s="16"/>
      <c r="D82" s="16"/>
      <c r="E82" s="16"/>
      <c r="F82" s="18">
        <f>SUM(F83:F106)</f>
        <v>1502.77</v>
      </c>
      <c r="G82" s="18">
        <f>SUM(G83:G106)</f>
        <v>468</v>
      </c>
      <c r="H82" s="18">
        <f>SUM(H83:H106)</f>
        <v>1034.77</v>
      </c>
      <c r="I82" s="22"/>
      <c r="J82" s="22"/>
      <c r="K82" s="22"/>
      <c r="L82" s="22"/>
      <c r="M82" s="22"/>
      <c r="N82" s="16"/>
      <c r="O82" s="16"/>
      <c r="P82" s="13"/>
      <c r="Q82" s="6"/>
      <c r="R82" s="6"/>
    </row>
    <row r="83" s="1" customFormat="1" ht="50" customHeight="1" spans="1:18">
      <c r="A83" s="23">
        <f>MAX(A$1:A82)+1</f>
        <v>67</v>
      </c>
      <c r="B83" s="35" t="s">
        <v>427</v>
      </c>
      <c r="C83" s="23" t="s">
        <v>359</v>
      </c>
      <c r="D83" s="40" t="s">
        <v>60</v>
      </c>
      <c r="E83" s="23" t="s">
        <v>360</v>
      </c>
      <c r="F83" s="40">
        <v>50</v>
      </c>
      <c r="G83" s="40"/>
      <c r="H83" s="40">
        <v>50</v>
      </c>
      <c r="I83" s="35" t="s">
        <v>428</v>
      </c>
      <c r="J83" s="29" t="s">
        <v>429</v>
      </c>
      <c r="K83" s="29" t="s">
        <v>363</v>
      </c>
      <c r="L83" s="29" t="s">
        <v>430</v>
      </c>
      <c r="M83" s="29" t="s">
        <v>431</v>
      </c>
      <c r="N83" s="23" t="s">
        <v>213</v>
      </c>
      <c r="O83" s="26" t="s">
        <v>32</v>
      </c>
      <c r="P83" s="31" t="s">
        <v>67</v>
      </c>
      <c r="Q83" s="6"/>
    </row>
    <row r="84" s="1" customFormat="1" ht="50" customHeight="1" spans="1:18">
      <c r="A84" s="23">
        <f>MAX(A$1:A83)+1</f>
        <v>68</v>
      </c>
      <c r="B84" s="35" t="s">
        <v>432</v>
      </c>
      <c r="C84" s="23" t="s">
        <v>121</v>
      </c>
      <c r="D84" s="40" t="s">
        <v>60</v>
      </c>
      <c r="E84" s="23" t="s">
        <v>122</v>
      </c>
      <c r="F84" s="40">
        <v>110</v>
      </c>
      <c r="G84" s="40"/>
      <c r="H84" s="40">
        <v>110</v>
      </c>
      <c r="I84" s="35" t="s">
        <v>433</v>
      </c>
      <c r="J84" s="35" t="s">
        <v>434</v>
      </c>
      <c r="K84" s="27" t="s">
        <v>435</v>
      </c>
      <c r="L84" s="35" t="s">
        <v>436</v>
      </c>
      <c r="M84" s="27" t="s">
        <v>437</v>
      </c>
      <c r="N84" s="23" t="s">
        <v>213</v>
      </c>
      <c r="O84" s="26" t="s">
        <v>32</v>
      </c>
      <c r="P84" s="31" t="s">
        <v>67</v>
      </c>
      <c r="Q84" s="6"/>
    </row>
    <row r="85" s="1" customFormat="1" ht="50" customHeight="1" spans="1:18">
      <c r="A85" s="23">
        <f>MAX(A$1:A84)+1</f>
        <v>69</v>
      </c>
      <c r="B85" s="35" t="s">
        <v>438</v>
      </c>
      <c r="C85" s="23" t="s">
        <v>121</v>
      </c>
      <c r="D85" s="40" t="s">
        <v>60</v>
      </c>
      <c r="E85" s="23" t="s">
        <v>122</v>
      </c>
      <c r="F85" s="40">
        <v>40</v>
      </c>
      <c r="G85" s="40"/>
      <c r="H85" s="40">
        <v>40</v>
      </c>
      <c r="I85" s="35" t="s">
        <v>439</v>
      </c>
      <c r="J85" s="35" t="s">
        <v>317</v>
      </c>
      <c r="K85" s="27" t="s">
        <v>28</v>
      </c>
      <c r="L85" s="35" t="s">
        <v>440</v>
      </c>
      <c r="M85" s="27" t="s">
        <v>437</v>
      </c>
      <c r="N85" s="23" t="s">
        <v>213</v>
      </c>
      <c r="O85" s="26" t="s">
        <v>32</v>
      </c>
      <c r="P85" s="31"/>
      <c r="Q85" s="6"/>
    </row>
    <row r="86" s="1" customFormat="1" ht="50" customHeight="1" spans="1:18">
      <c r="A86" s="23">
        <f>MAX(A$1:A85)+1</f>
        <v>70</v>
      </c>
      <c r="B86" s="35" t="s">
        <v>441</v>
      </c>
      <c r="C86" s="23" t="s">
        <v>49</v>
      </c>
      <c r="D86" s="40" t="s">
        <v>60</v>
      </c>
      <c r="E86" s="23" t="s">
        <v>442</v>
      </c>
      <c r="F86" s="40">
        <v>125</v>
      </c>
      <c r="G86" s="40"/>
      <c r="H86" s="40">
        <v>125</v>
      </c>
      <c r="I86" s="35" t="s">
        <v>443</v>
      </c>
      <c r="J86" s="35" t="s">
        <v>272</v>
      </c>
      <c r="K86" s="35" t="s">
        <v>54</v>
      </c>
      <c r="L86" s="29" t="s">
        <v>444</v>
      </c>
      <c r="M86" s="35" t="s">
        <v>445</v>
      </c>
      <c r="N86" s="23" t="s">
        <v>213</v>
      </c>
      <c r="O86" s="26" t="s">
        <v>32</v>
      </c>
      <c r="P86" s="31"/>
      <c r="Q86" s="6"/>
    </row>
    <row r="87" s="1" customFormat="1" ht="50" customHeight="1" spans="1:18">
      <c r="A87" s="23">
        <f>MAX(A$1:A86)+1</f>
        <v>71</v>
      </c>
      <c r="B87" s="35" t="s">
        <v>446</v>
      </c>
      <c r="C87" s="23" t="s">
        <v>416</v>
      </c>
      <c r="D87" s="40" t="s">
        <v>60</v>
      </c>
      <c r="E87" s="40" t="s">
        <v>447</v>
      </c>
      <c r="F87" s="40">
        <v>60</v>
      </c>
      <c r="G87" s="40"/>
      <c r="H87" s="40">
        <v>60</v>
      </c>
      <c r="I87" s="35" t="s">
        <v>448</v>
      </c>
      <c r="J87" s="29" t="s">
        <v>449</v>
      </c>
      <c r="K87" s="29" t="s">
        <v>420</v>
      </c>
      <c r="L87" s="29" t="s">
        <v>450</v>
      </c>
      <c r="M87" s="29" t="s">
        <v>451</v>
      </c>
      <c r="N87" s="40" t="s">
        <v>213</v>
      </c>
      <c r="O87" s="40" t="s">
        <v>32</v>
      </c>
      <c r="P87" s="13"/>
      <c r="Q87" s="6"/>
    </row>
    <row r="88" s="1" customFormat="1" ht="50" customHeight="1" spans="1:18">
      <c r="A88" s="23">
        <f>MAX(A$1:A87)+1</f>
        <v>72</v>
      </c>
      <c r="B88" s="24" t="s">
        <v>452</v>
      </c>
      <c r="C88" s="23" t="s">
        <v>453</v>
      </c>
      <c r="D88" s="23" t="s">
        <v>60</v>
      </c>
      <c r="E88" s="23" t="s">
        <v>454</v>
      </c>
      <c r="F88" s="41">
        <v>60</v>
      </c>
      <c r="G88" s="41">
        <v>60</v>
      </c>
      <c r="H88" s="41"/>
      <c r="I88" s="39" t="s">
        <v>455</v>
      </c>
      <c r="J88" s="39" t="s">
        <v>317</v>
      </c>
      <c r="K88" s="39" t="s">
        <v>28</v>
      </c>
      <c r="L88" s="39" t="s">
        <v>456</v>
      </c>
      <c r="M88" s="39" t="s">
        <v>457</v>
      </c>
      <c r="N88" s="23" t="s">
        <v>213</v>
      </c>
      <c r="O88" s="26" t="s">
        <v>32</v>
      </c>
      <c r="P88" s="13"/>
      <c r="Q88" s="6"/>
    </row>
    <row r="89" s="1" customFormat="1" ht="50" customHeight="1" spans="1:18">
      <c r="A89" s="23">
        <f>MAX(A$1:A88)+1</f>
        <v>73</v>
      </c>
      <c r="B89" s="58" t="s">
        <v>458</v>
      </c>
      <c r="C89" s="23" t="s">
        <v>453</v>
      </c>
      <c r="D89" s="59" t="s">
        <v>60</v>
      </c>
      <c r="E89" s="60" t="s">
        <v>459</v>
      </c>
      <c r="F89" s="41">
        <v>60.57</v>
      </c>
      <c r="G89" s="41"/>
      <c r="H89" s="41">
        <v>60.57</v>
      </c>
      <c r="I89" s="35" t="s">
        <v>460</v>
      </c>
      <c r="J89" s="35" t="s">
        <v>317</v>
      </c>
      <c r="K89" s="29" t="s">
        <v>28</v>
      </c>
      <c r="L89" s="29" t="s">
        <v>461</v>
      </c>
      <c r="M89" s="35" t="s">
        <v>445</v>
      </c>
      <c r="N89" s="57" t="s">
        <v>213</v>
      </c>
      <c r="O89" s="57" t="s">
        <v>32</v>
      </c>
      <c r="P89" s="13"/>
      <c r="Q89" s="6"/>
      <c r="R89" s="6"/>
    </row>
    <row r="90" s="1" customFormat="1" ht="50" customHeight="1" spans="1:18">
      <c r="A90" s="23">
        <f>MAX(A$1:A89)+1</f>
        <v>74</v>
      </c>
      <c r="B90" s="24" t="s">
        <v>462</v>
      </c>
      <c r="C90" s="23" t="s">
        <v>453</v>
      </c>
      <c r="D90" s="23" t="s">
        <v>60</v>
      </c>
      <c r="E90" s="23" t="s">
        <v>463</v>
      </c>
      <c r="F90" s="41">
        <v>60</v>
      </c>
      <c r="G90" s="41">
        <v>60</v>
      </c>
      <c r="H90" s="41"/>
      <c r="I90" s="39" t="s">
        <v>464</v>
      </c>
      <c r="J90" s="39" t="s">
        <v>317</v>
      </c>
      <c r="K90" s="39" t="s">
        <v>28</v>
      </c>
      <c r="L90" s="39" t="s">
        <v>465</v>
      </c>
      <c r="M90" s="39" t="s">
        <v>466</v>
      </c>
      <c r="N90" s="23" t="s">
        <v>213</v>
      </c>
      <c r="O90" s="26" t="s">
        <v>32</v>
      </c>
      <c r="P90" s="13"/>
      <c r="Q90" s="6"/>
    </row>
    <row r="91" s="1" customFormat="1" ht="50" customHeight="1" spans="1:18">
      <c r="A91" s="23">
        <f>MAX(A$1:A90)+1</f>
        <v>75</v>
      </c>
      <c r="B91" s="24" t="s">
        <v>467</v>
      </c>
      <c r="C91" s="23" t="s">
        <v>243</v>
      </c>
      <c r="D91" s="23" t="s">
        <v>60</v>
      </c>
      <c r="E91" s="23" t="s">
        <v>348</v>
      </c>
      <c r="F91" s="41">
        <v>58</v>
      </c>
      <c r="G91" s="41">
        <v>58</v>
      </c>
      <c r="H91" s="41"/>
      <c r="I91" s="39" t="s">
        <v>468</v>
      </c>
      <c r="J91" s="39" t="s">
        <v>317</v>
      </c>
      <c r="K91" s="39" t="s">
        <v>54</v>
      </c>
      <c r="L91" s="39" t="s">
        <v>469</v>
      </c>
      <c r="M91" s="39" t="s">
        <v>445</v>
      </c>
      <c r="N91" s="23" t="s">
        <v>213</v>
      </c>
      <c r="O91" s="26" t="s">
        <v>32</v>
      </c>
      <c r="P91" s="13"/>
      <c r="Q91" s="6"/>
    </row>
    <row r="92" s="1" customFormat="1" ht="50" customHeight="1" spans="1:18">
      <c r="A92" s="23">
        <f>MAX(A$1:A91)+1</f>
        <v>76</v>
      </c>
      <c r="B92" s="24" t="s">
        <v>470</v>
      </c>
      <c r="C92" s="23" t="s">
        <v>215</v>
      </c>
      <c r="D92" s="23" t="s">
        <v>60</v>
      </c>
      <c r="E92" s="23" t="s">
        <v>216</v>
      </c>
      <c r="F92" s="41">
        <v>70</v>
      </c>
      <c r="G92" s="41">
        <v>70</v>
      </c>
      <c r="H92" s="41"/>
      <c r="I92" s="39" t="s">
        <v>471</v>
      </c>
      <c r="J92" s="39" t="s">
        <v>472</v>
      </c>
      <c r="K92" s="39" t="s">
        <v>28</v>
      </c>
      <c r="L92" s="39" t="s">
        <v>473</v>
      </c>
      <c r="M92" s="39" t="s">
        <v>445</v>
      </c>
      <c r="N92" s="23" t="s">
        <v>213</v>
      </c>
      <c r="O92" s="26" t="s">
        <v>32</v>
      </c>
      <c r="P92" s="13"/>
      <c r="Q92" s="6"/>
    </row>
    <row r="93" s="1" customFormat="1" ht="50" customHeight="1" spans="1:18">
      <c r="A93" s="23">
        <f>MAX(A$1:A92)+1</f>
        <v>77</v>
      </c>
      <c r="B93" s="24" t="s">
        <v>474</v>
      </c>
      <c r="C93" s="23" t="s">
        <v>226</v>
      </c>
      <c r="D93" s="23" t="s">
        <v>60</v>
      </c>
      <c r="E93" s="23" t="s">
        <v>227</v>
      </c>
      <c r="F93" s="41">
        <v>60</v>
      </c>
      <c r="G93" s="41">
        <v>60</v>
      </c>
      <c r="H93" s="41"/>
      <c r="I93" s="39" t="s">
        <v>475</v>
      </c>
      <c r="J93" s="39" t="s">
        <v>234</v>
      </c>
      <c r="K93" s="39" t="s">
        <v>54</v>
      </c>
      <c r="L93" s="39" t="s">
        <v>476</v>
      </c>
      <c r="M93" s="39" t="s">
        <v>445</v>
      </c>
      <c r="N93" s="23" t="s">
        <v>213</v>
      </c>
      <c r="O93" s="26" t="s">
        <v>32</v>
      </c>
      <c r="P93" s="13"/>
      <c r="Q93" s="6"/>
    </row>
    <row r="94" s="1" customFormat="1" ht="50" customHeight="1" spans="1:18">
      <c r="A94" s="23">
        <f>MAX(A$1:A93)+1</f>
        <v>78</v>
      </c>
      <c r="B94" s="24" t="s">
        <v>477</v>
      </c>
      <c r="C94" s="23" t="s">
        <v>23</v>
      </c>
      <c r="D94" s="23" t="s">
        <v>60</v>
      </c>
      <c r="E94" s="23" t="s">
        <v>478</v>
      </c>
      <c r="F94" s="41">
        <v>29</v>
      </c>
      <c r="G94" s="41"/>
      <c r="H94" s="41">
        <v>29</v>
      </c>
      <c r="I94" s="39" t="s">
        <v>479</v>
      </c>
      <c r="J94" s="39" t="s">
        <v>272</v>
      </c>
      <c r="K94" s="39" t="s">
        <v>376</v>
      </c>
      <c r="L94" s="39" t="s">
        <v>480</v>
      </c>
      <c r="M94" s="39" t="s">
        <v>445</v>
      </c>
      <c r="N94" s="23" t="s">
        <v>213</v>
      </c>
      <c r="O94" s="26" t="s">
        <v>32</v>
      </c>
      <c r="P94" s="31"/>
      <c r="Q94" s="6"/>
    </row>
    <row r="95" s="1" customFormat="1" ht="50" customHeight="1" spans="1:18">
      <c r="A95" s="23">
        <f>MAX(A$1:A94)+1</f>
        <v>79</v>
      </c>
      <c r="B95" s="24" t="s">
        <v>481</v>
      </c>
      <c r="C95" s="23" t="s">
        <v>215</v>
      </c>
      <c r="D95" s="23" t="s">
        <v>60</v>
      </c>
      <c r="E95" s="23" t="s">
        <v>482</v>
      </c>
      <c r="F95" s="41">
        <v>42.6</v>
      </c>
      <c r="G95" s="41"/>
      <c r="H95" s="41">
        <v>42.6</v>
      </c>
      <c r="I95" s="39" t="s">
        <v>483</v>
      </c>
      <c r="J95" s="39" t="s">
        <v>484</v>
      </c>
      <c r="K95" s="39" t="s">
        <v>485</v>
      </c>
      <c r="L95" s="39" t="s">
        <v>486</v>
      </c>
      <c r="M95" s="39" t="s">
        <v>445</v>
      </c>
      <c r="N95" s="23" t="s">
        <v>213</v>
      </c>
      <c r="O95" s="26" t="s">
        <v>32</v>
      </c>
      <c r="P95" s="31" t="s">
        <v>67</v>
      </c>
      <c r="Q95" s="6"/>
    </row>
    <row r="96" s="1" customFormat="1" ht="50" customHeight="1" spans="1:18">
      <c r="A96" s="23">
        <f>MAX(A$1:A95)+1</f>
        <v>80</v>
      </c>
      <c r="B96" s="24" t="s">
        <v>487</v>
      </c>
      <c r="C96" s="23" t="s">
        <v>215</v>
      </c>
      <c r="D96" s="23" t="s">
        <v>60</v>
      </c>
      <c r="E96" s="23" t="s">
        <v>482</v>
      </c>
      <c r="F96" s="41">
        <v>58.8</v>
      </c>
      <c r="G96" s="41"/>
      <c r="H96" s="41">
        <v>58.8</v>
      </c>
      <c r="I96" s="39" t="s">
        <v>488</v>
      </c>
      <c r="J96" s="39" t="s">
        <v>489</v>
      </c>
      <c r="K96" s="39" t="s">
        <v>485</v>
      </c>
      <c r="L96" s="39" t="s">
        <v>486</v>
      </c>
      <c r="M96" s="39" t="s">
        <v>445</v>
      </c>
      <c r="N96" s="23" t="s">
        <v>213</v>
      </c>
      <c r="O96" s="26" t="s">
        <v>32</v>
      </c>
      <c r="P96" s="31" t="s">
        <v>67</v>
      </c>
      <c r="Q96" s="6"/>
    </row>
    <row r="97" s="1" customFormat="1" ht="50" customHeight="1" spans="1:18">
      <c r="A97" s="23">
        <f>MAX(A$1:A96)+1</f>
        <v>81</v>
      </c>
      <c r="B97" s="24" t="s">
        <v>490</v>
      </c>
      <c r="C97" s="23" t="s">
        <v>215</v>
      </c>
      <c r="D97" s="23" t="s">
        <v>60</v>
      </c>
      <c r="E97" s="23" t="s">
        <v>482</v>
      </c>
      <c r="F97" s="41">
        <v>56.8</v>
      </c>
      <c r="G97" s="41"/>
      <c r="H97" s="41">
        <v>56.8</v>
      </c>
      <c r="I97" s="39" t="s">
        <v>491</v>
      </c>
      <c r="J97" s="39" t="s">
        <v>492</v>
      </c>
      <c r="K97" s="39" t="s">
        <v>485</v>
      </c>
      <c r="L97" s="39" t="s">
        <v>486</v>
      </c>
      <c r="M97" s="39" t="s">
        <v>445</v>
      </c>
      <c r="N97" s="23" t="s">
        <v>213</v>
      </c>
      <c r="O97" s="26" t="s">
        <v>32</v>
      </c>
      <c r="P97" s="31" t="s">
        <v>67</v>
      </c>
      <c r="Q97" s="6"/>
    </row>
    <row r="98" s="1" customFormat="1" ht="50" customHeight="1" spans="1:18">
      <c r="A98" s="23">
        <f>MAX(A$1:A97)+1</f>
        <v>82</v>
      </c>
      <c r="B98" s="24" t="s">
        <v>493</v>
      </c>
      <c r="C98" s="23" t="s">
        <v>226</v>
      </c>
      <c r="D98" s="23" t="s">
        <v>60</v>
      </c>
      <c r="E98" s="23" t="s">
        <v>227</v>
      </c>
      <c r="F98" s="41">
        <v>60</v>
      </c>
      <c r="G98" s="41">
        <v>60</v>
      </c>
      <c r="H98" s="41"/>
      <c r="I98" s="39" t="s">
        <v>494</v>
      </c>
      <c r="J98" s="39" t="s">
        <v>272</v>
      </c>
      <c r="K98" s="39" t="s">
        <v>54</v>
      </c>
      <c r="L98" s="39" t="s">
        <v>476</v>
      </c>
      <c r="M98" s="39" t="s">
        <v>445</v>
      </c>
      <c r="N98" s="23" t="s">
        <v>213</v>
      </c>
      <c r="O98" s="26" t="s">
        <v>32</v>
      </c>
      <c r="P98" s="13"/>
      <c r="Q98" s="6"/>
      <c r="R98" s="6"/>
    </row>
    <row r="99" s="1" customFormat="1" ht="50" customHeight="1" spans="1:18">
      <c r="A99" s="23">
        <f>MAX(A$1:A98)+1</f>
        <v>83</v>
      </c>
      <c r="B99" s="24" t="s">
        <v>495</v>
      </c>
      <c r="C99" s="23" t="s">
        <v>165</v>
      </c>
      <c r="D99" s="23" t="s">
        <v>60</v>
      </c>
      <c r="E99" s="23" t="s">
        <v>238</v>
      </c>
      <c r="F99" s="41">
        <v>50</v>
      </c>
      <c r="G99" s="41">
        <v>50</v>
      </c>
      <c r="H99" s="41"/>
      <c r="I99" s="39" t="s">
        <v>496</v>
      </c>
      <c r="J99" s="39" t="s">
        <v>317</v>
      </c>
      <c r="K99" s="39" t="s">
        <v>28</v>
      </c>
      <c r="L99" s="39" t="s">
        <v>497</v>
      </c>
      <c r="M99" s="39" t="s">
        <v>445</v>
      </c>
      <c r="N99" s="23" t="s">
        <v>213</v>
      </c>
      <c r="O99" s="26" t="s">
        <v>32</v>
      </c>
      <c r="P99" s="13"/>
      <c r="Q99" s="6"/>
      <c r="R99" s="6"/>
    </row>
    <row r="100" s="1" customFormat="1" ht="50" customHeight="1" spans="1:18">
      <c r="A100" s="23">
        <f>MAX(A$1:A99)+1</f>
        <v>84</v>
      </c>
      <c r="B100" s="24" t="s">
        <v>498</v>
      </c>
      <c r="C100" s="23" t="s">
        <v>249</v>
      </c>
      <c r="D100" s="23" t="s">
        <v>60</v>
      </c>
      <c r="E100" s="23" t="s">
        <v>499</v>
      </c>
      <c r="F100" s="57">
        <v>120</v>
      </c>
      <c r="G100" s="57"/>
      <c r="H100" s="57">
        <v>120</v>
      </c>
      <c r="I100" s="61" t="s">
        <v>500</v>
      </c>
      <c r="J100" s="31" t="s">
        <v>501</v>
      </c>
      <c r="K100" s="23" t="s">
        <v>502</v>
      </c>
      <c r="L100" s="61" t="s">
        <v>444</v>
      </c>
      <c r="M100" s="61" t="s">
        <v>445</v>
      </c>
      <c r="N100" s="57" t="s">
        <v>213</v>
      </c>
      <c r="O100" s="26" t="s">
        <v>32</v>
      </c>
      <c r="P100" s="31" t="s">
        <v>67</v>
      </c>
      <c r="Q100" s="6"/>
      <c r="R100" s="6"/>
    </row>
    <row r="101" s="1" customFormat="1" ht="50" customHeight="1" spans="1:18">
      <c r="A101" s="23">
        <f>MAX(A$1:A100)+1</f>
        <v>85</v>
      </c>
      <c r="B101" s="24" t="s">
        <v>503</v>
      </c>
      <c r="C101" s="23" t="s">
        <v>249</v>
      </c>
      <c r="D101" s="23" t="s">
        <v>60</v>
      </c>
      <c r="E101" s="23" t="s">
        <v>250</v>
      </c>
      <c r="F101" s="57">
        <v>47</v>
      </c>
      <c r="G101" s="57"/>
      <c r="H101" s="57">
        <v>47</v>
      </c>
      <c r="I101" s="61" t="s">
        <v>504</v>
      </c>
      <c r="J101" s="31" t="s">
        <v>505</v>
      </c>
      <c r="K101" s="23" t="s">
        <v>28</v>
      </c>
      <c r="L101" s="61" t="s">
        <v>506</v>
      </c>
      <c r="M101" s="61" t="s">
        <v>507</v>
      </c>
      <c r="N101" s="57" t="s">
        <v>213</v>
      </c>
      <c r="O101" s="26" t="s">
        <v>32</v>
      </c>
      <c r="P101" s="13"/>
      <c r="Q101" s="6"/>
      <c r="R101" s="6"/>
    </row>
    <row r="102" s="1" customFormat="1" ht="50" customHeight="1" spans="1:18">
      <c r="A102" s="23">
        <f>MAX(A$1:A101)+1</f>
        <v>86</v>
      </c>
      <c r="B102" s="24" t="s">
        <v>508</v>
      </c>
      <c r="C102" s="23" t="s">
        <v>416</v>
      </c>
      <c r="D102" s="23" t="s">
        <v>60</v>
      </c>
      <c r="E102" s="40" t="s">
        <v>509</v>
      </c>
      <c r="F102" s="41">
        <v>120</v>
      </c>
      <c r="G102" s="41"/>
      <c r="H102" s="41">
        <v>120</v>
      </c>
      <c r="I102" s="39" t="s">
        <v>510</v>
      </c>
      <c r="J102" s="39" t="s">
        <v>511</v>
      </c>
      <c r="K102" s="39" t="s">
        <v>512</v>
      </c>
      <c r="L102" s="39" t="s">
        <v>497</v>
      </c>
      <c r="M102" s="39" t="s">
        <v>422</v>
      </c>
      <c r="N102" s="23" t="s">
        <v>213</v>
      </c>
      <c r="O102" s="26" t="s">
        <v>32</v>
      </c>
      <c r="P102" s="31" t="s">
        <v>67</v>
      </c>
      <c r="Q102" s="6"/>
      <c r="R102" s="6"/>
    </row>
    <row r="103" s="1" customFormat="1" ht="50" customHeight="1" spans="1:18">
      <c r="A103" s="23">
        <f>MAX(A$1:A102)+1</f>
        <v>87</v>
      </c>
      <c r="B103" s="24" t="s">
        <v>513</v>
      </c>
      <c r="C103" s="23" t="s">
        <v>416</v>
      </c>
      <c r="D103" s="23" t="s">
        <v>60</v>
      </c>
      <c r="E103" s="23" t="s">
        <v>514</v>
      </c>
      <c r="F103" s="57">
        <v>50</v>
      </c>
      <c r="G103" s="57"/>
      <c r="H103" s="57">
        <v>50</v>
      </c>
      <c r="I103" s="61" t="s">
        <v>515</v>
      </c>
      <c r="J103" s="32" t="s">
        <v>516</v>
      </c>
      <c r="K103" s="62" t="s">
        <v>420</v>
      </c>
      <c r="L103" s="62" t="s">
        <v>450</v>
      </c>
      <c r="M103" s="62" t="s">
        <v>517</v>
      </c>
      <c r="N103" s="57" t="s">
        <v>213</v>
      </c>
      <c r="O103" s="26" t="s">
        <v>32</v>
      </c>
      <c r="P103" s="13"/>
      <c r="Q103" s="6"/>
      <c r="R103" s="6"/>
    </row>
    <row r="104" s="1" customFormat="1" ht="50" customHeight="1" spans="1:18">
      <c r="A104" s="23">
        <f>MAX(A$1:A103)+1</f>
        <v>88</v>
      </c>
      <c r="B104" s="24" t="s">
        <v>518</v>
      </c>
      <c r="C104" s="23" t="s">
        <v>59</v>
      </c>
      <c r="D104" s="26" t="s">
        <v>60</v>
      </c>
      <c r="E104" s="23" t="s">
        <v>61</v>
      </c>
      <c r="F104" s="41">
        <v>35</v>
      </c>
      <c r="G104" s="41"/>
      <c r="H104" s="41">
        <v>35</v>
      </c>
      <c r="I104" s="39" t="s">
        <v>519</v>
      </c>
      <c r="J104" s="39" t="s">
        <v>520</v>
      </c>
      <c r="K104" s="39" t="s">
        <v>54</v>
      </c>
      <c r="L104" s="39" t="s">
        <v>521</v>
      </c>
      <c r="M104" s="39" t="s">
        <v>522</v>
      </c>
      <c r="N104" s="23" t="s">
        <v>213</v>
      </c>
      <c r="O104" s="57" t="s">
        <v>32</v>
      </c>
      <c r="P104" s="13"/>
      <c r="Q104" s="6"/>
    </row>
    <row r="105" s="1" customFormat="1" ht="42" customHeight="1" spans="1:18">
      <c r="A105" s="23">
        <f>MAX(A$1:A104)+1</f>
        <v>89</v>
      </c>
      <c r="B105" s="63" t="s">
        <v>523</v>
      </c>
      <c r="C105" s="23" t="s">
        <v>263</v>
      </c>
      <c r="D105" s="40" t="s">
        <v>60</v>
      </c>
      <c r="E105" s="40" t="s">
        <v>524</v>
      </c>
      <c r="F105" s="23">
        <v>30</v>
      </c>
      <c r="G105" s="23"/>
      <c r="H105" s="23">
        <v>30</v>
      </c>
      <c r="I105" s="35" t="s">
        <v>525</v>
      </c>
      <c r="J105" s="64" t="s">
        <v>234</v>
      </c>
      <c r="K105" s="64" t="s">
        <v>54</v>
      </c>
      <c r="L105" s="64" t="s">
        <v>526</v>
      </c>
      <c r="M105" s="64" t="s">
        <v>527</v>
      </c>
      <c r="N105" s="40" t="s">
        <v>213</v>
      </c>
      <c r="O105" s="40" t="s">
        <v>32</v>
      </c>
      <c r="P105" s="13"/>
      <c r="Q105" s="6"/>
    </row>
    <row r="106" s="1" customFormat="1" ht="50" customHeight="1" spans="1:18">
      <c r="A106" s="23">
        <f>MAX(A$1:A105)+1</f>
        <v>90</v>
      </c>
      <c r="B106" s="35" t="s">
        <v>528</v>
      </c>
      <c r="C106" s="23" t="s">
        <v>263</v>
      </c>
      <c r="D106" s="40" t="s">
        <v>60</v>
      </c>
      <c r="E106" s="40" t="s">
        <v>264</v>
      </c>
      <c r="F106" s="23">
        <v>50</v>
      </c>
      <c r="G106" s="23">
        <v>50</v>
      </c>
      <c r="H106" s="23"/>
      <c r="I106" s="35" t="s">
        <v>529</v>
      </c>
      <c r="J106" s="29" t="s">
        <v>530</v>
      </c>
      <c r="K106" s="29" t="s">
        <v>54</v>
      </c>
      <c r="L106" s="29" t="s">
        <v>531</v>
      </c>
      <c r="M106" s="29" t="s">
        <v>532</v>
      </c>
      <c r="N106" s="40" t="s">
        <v>213</v>
      </c>
      <c r="O106" s="40" t="s">
        <v>32</v>
      </c>
      <c r="P106" s="13"/>
      <c r="Q106" s="6"/>
      <c r="R106" s="6"/>
    </row>
    <row r="107" s="1" customFormat="1" ht="50" customHeight="1" spans="1:18">
      <c r="A107" s="16" t="s">
        <v>195</v>
      </c>
      <c r="B107" s="17" t="s">
        <v>533</v>
      </c>
      <c r="C107" s="16"/>
      <c r="D107" s="16"/>
      <c r="E107" s="16"/>
      <c r="F107" s="21">
        <f>SUM(F108:F110)</f>
        <v>495</v>
      </c>
      <c r="G107" s="21">
        <f>SUM(G108:G110)</f>
        <v>0</v>
      </c>
      <c r="H107" s="21">
        <f>SUM(H108:H110)</f>
        <v>495</v>
      </c>
      <c r="I107" s="22"/>
      <c r="J107" s="22"/>
      <c r="K107" s="22"/>
      <c r="L107" s="22"/>
      <c r="M107" s="22"/>
      <c r="N107" s="16"/>
      <c r="O107" s="16"/>
      <c r="P107" s="13"/>
      <c r="Q107" s="6"/>
      <c r="R107" s="6"/>
    </row>
    <row r="108" s="1" customFormat="1" ht="50" customHeight="1" spans="1:18">
      <c r="A108" s="23">
        <f>MAX(A$1:A107)+1</f>
        <v>91</v>
      </c>
      <c r="B108" s="24" t="s">
        <v>534</v>
      </c>
      <c r="C108" s="23" t="s">
        <v>263</v>
      </c>
      <c r="D108" s="23" t="s">
        <v>60</v>
      </c>
      <c r="E108" s="23" t="s">
        <v>264</v>
      </c>
      <c r="F108" s="26">
        <v>200</v>
      </c>
      <c r="G108" s="26"/>
      <c r="H108" s="26">
        <v>200</v>
      </c>
      <c r="I108" s="25" t="s">
        <v>535</v>
      </c>
      <c r="J108" s="25" t="s">
        <v>317</v>
      </c>
      <c r="K108" s="25" t="s">
        <v>54</v>
      </c>
      <c r="L108" s="25" t="s">
        <v>536</v>
      </c>
      <c r="M108" s="25" t="s">
        <v>268</v>
      </c>
      <c r="N108" s="23" t="s">
        <v>261</v>
      </c>
      <c r="O108" s="26" t="s">
        <v>32</v>
      </c>
      <c r="P108" s="31"/>
      <c r="Q108" s="6"/>
      <c r="R108" s="6"/>
    </row>
    <row r="109" s="1" customFormat="1" ht="50" customHeight="1" spans="1:18">
      <c r="A109" s="23">
        <f>MAX(A$1:A108)+1</f>
        <v>92</v>
      </c>
      <c r="B109" s="24" t="s">
        <v>537</v>
      </c>
      <c r="C109" s="23" t="s">
        <v>263</v>
      </c>
      <c r="D109" s="23" t="s">
        <v>60</v>
      </c>
      <c r="E109" s="23" t="s">
        <v>264</v>
      </c>
      <c r="F109" s="26">
        <v>150</v>
      </c>
      <c r="G109" s="26"/>
      <c r="H109" s="26">
        <v>150</v>
      </c>
      <c r="I109" s="25" t="s">
        <v>538</v>
      </c>
      <c r="J109" s="25" t="s">
        <v>539</v>
      </c>
      <c r="K109" s="25" t="s">
        <v>54</v>
      </c>
      <c r="L109" s="25" t="s">
        <v>540</v>
      </c>
      <c r="M109" s="25" t="s">
        <v>268</v>
      </c>
      <c r="N109" s="23" t="s">
        <v>261</v>
      </c>
      <c r="O109" s="26" t="s">
        <v>32</v>
      </c>
      <c r="P109" s="31"/>
      <c r="Q109" s="6"/>
      <c r="R109" s="6"/>
    </row>
    <row r="110" s="1" customFormat="1" ht="50" customHeight="1" spans="1:18">
      <c r="A110" s="23">
        <f>MAX(A$1:A109)+1</f>
        <v>93</v>
      </c>
      <c r="B110" s="35" t="s">
        <v>541</v>
      </c>
      <c r="C110" s="23" t="s">
        <v>243</v>
      </c>
      <c r="D110" s="23" t="s">
        <v>60</v>
      </c>
      <c r="E110" s="23" t="s">
        <v>542</v>
      </c>
      <c r="F110" s="26">
        <v>145</v>
      </c>
      <c r="G110" s="26"/>
      <c r="H110" s="26">
        <v>145</v>
      </c>
      <c r="I110" s="35" t="s">
        <v>543</v>
      </c>
      <c r="J110" s="29" t="s">
        <v>544</v>
      </c>
      <c r="K110" s="29" t="s">
        <v>54</v>
      </c>
      <c r="L110" s="29" t="s">
        <v>545</v>
      </c>
      <c r="M110" s="29" t="s">
        <v>546</v>
      </c>
      <c r="N110" s="23" t="s">
        <v>261</v>
      </c>
      <c r="O110" s="26" t="s">
        <v>32</v>
      </c>
      <c r="P110" s="13"/>
      <c r="Q110" s="6"/>
      <c r="R110" s="6"/>
    </row>
    <row r="111" s="1" customFormat="1" ht="43" customHeight="1" spans="1:18">
      <c r="A111" s="16" t="s">
        <v>204</v>
      </c>
      <c r="B111" s="17" t="s">
        <v>547</v>
      </c>
      <c r="C111" s="16"/>
      <c r="D111" s="16"/>
      <c r="E111" s="16"/>
      <c r="F111" s="21">
        <f>F112</f>
        <v>395</v>
      </c>
      <c r="G111" s="21">
        <f>G112</f>
        <v>395</v>
      </c>
      <c r="H111" s="21">
        <f>H112</f>
        <v>0</v>
      </c>
      <c r="I111" s="22"/>
      <c r="J111" s="22"/>
      <c r="K111" s="22"/>
      <c r="L111" s="22"/>
      <c r="M111" s="22"/>
      <c r="N111" s="16"/>
      <c r="O111" s="16"/>
      <c r="P111" s="13"/>
      <c r="Q111" s="6"/>
    </row>
    <row r="112" s="1" customFormat="1" ht="50" customHeight="1" spans="1:18">
      <c r="A112" s="23">
        <f>MAX(A$1:A111)+1</f>
        <v>94</v>
      </c>
      <c r="B112" s="24" t="s">
        <v>548</v>
      </c>
      <c r="C112" s="23" t="s">
        <v>549</v>
      </c>
      <c r="D112" s="23" t="s">
        <v>60</v>
      </c>
      <c r="E112" s="23" t="s">
        <v>550</v>
      </c>
      <c r="F112" s="26">
        <v>395</v>
      </c>
      <c r="G112" s="26">
        <v>395</v>
      </c>
      <c r="H112" s="26"/>
      <c r="I112" s="25" t="s">
        <v>551</v>
      </c>
      <c r="J112" s="25" t="s">
        <v>552</v>
      </c>
      <c r="K112" s="29" t="s">
        <v>28</v>
      </c>
      <c r="L112" s="25" t="s">
        <v>553</v>
      </c>
      <c r="M112" s="25" t="s">
        <v>554</v>
      </c>
      <c r="N112" s="23" t="s">
        <v>555</v>
      </c>
      <c r="O112" s="26" t="s">
        <v>32</v>
      </c>
      <c r="P112" s="13"/>
      <c r="Q112" s="6"/>
    </row>
    <row r="113" s="1" customFormat="1" ht="50" customHeight="1" spans="1:18">
      <c r="A113" s="16" t="s">
        <v>254</v>
      </c>
      <c r="B113" s="17" t="s">
        <v>556</v>
      </c>
      <c r="C113" s="23"/>
      <c r="D113" s="23"/>
      <c r="E113" s="23"/>
      <c r="F113" s="65">
        <f>SUM(F114:F116)</f>
        <v>207</v>
      </c>
      <c r="G113" s="65">
        <f>SUM(G114:G116)</f>
        <v>0</v>
      </c>
      <c r="H113" s="65">
        <f>SUM(H114:H116)</f>
        <v>207</v>
      </c>
      <c r="I113" s="25"/>
      <c r="J113" s="25"/>
      <c r="K113" s="25"/>
      <c r="L113" s="25"/>
      <c r="M113" s="25"/>
      <c r="N113" s="23"/>
      <c r="O113" s="26"/>
      <c r="P113" s="13"/>
      <c r="Q113" s="6"/>
      <c r="R113" s="6"/>
    </row>
    <row r="114" s="1" customFormat="1" ht="50" customHeight="1" spans="1:18">
      <c r="A114" s="23">
        <f>MAX(A$1:A113)+1</f>
        <v>95</v>
      </c>
      <c r="B114" s="24" t="s">
        <v>557</v>
      </c>
      <c r="C114" s="23" t="s">
        <v>243</v>
      </c>
      <c r="D114" s="23" t="s">
        <v>60</v>
      </c>
      <c r="E114" s="23" t="s">
        <v>348</v>
      </c>
      <c r="F114" s="26">
        <v>80</v>
      </c>
      <c r="G114" s="26"/>
      <c r="H114" s="26">
        <v>80</v>
      </c>
      <c r="I114" s="25" t="s">
        <v>558</v>
      </c>
      <c r="J114" s="25" t="s">
        <v>559</v>
      </c>
      <c r="K114" s="25" t="s">
        <v>54</v>
      </c>
      <c r="L114" s="25" t="s">
        <v>560</v>
      </c>
      <c r="M114" s="25" t="s">
        <v>561</v>
      </c>
      <c r="N114" s="23" t="s">
        <v>203</v>
      </c>
      <c r="O114" s="26" t="s">
        <v>32</v>
      </c>
      <c r="P114" s="13"/>
      <c r="Q114" s="6"/>
    </row>
    <row r="115" s="1" customFormat="1" ht="50" customHeight="1" spans="1:18">
      <c r="A115" s="23">
        <f>MAX(A$1:A114)+1</f>
        <v>96</v>
      </c>
      <c r="B115" s="24" t="s">
        <v>562</v>
      </c>
      <c r="C115" s="23" t="s">
        <v>88</v>
      </c>
      <c r="D115" s="23" t="s">
        <v>60</v>
      </c>
      <c r="E115" s="23" t="s">
        <v>563</v>
      </c>
      <c r="F115" s="26">
        <v>100</v>
      </c>
      <c r="G115" s="26"/>
      <c r="H115" s="26">
        <v>100</v>
      </c>
      <c r="I115" s="25" t="s">
        <v>564</v>
      </c>
      <c r="J115" s="25" t="s">
        <v>565</v>
      </c>
      <c r="K115" s="25" t="s">
        <v>54</v>
      </c>
      <c r="L115" s="25" t="s">
        <v>566</v>
      </c>
      <c r="M115" s="25" t="s">
        <v>445</v>
      </c>
      <c r="N115" s="23" t="s">
        <v>213</v>
      </c>
      <c r="O115" s="26" t="s">
        <v>32</v>
      </c>
      <c r="P115" s="31"/>
      <c r="Q115" s="6"/>
      <c r="R115" s="6"/>
    </row>
    <row r="116" s="1" customFormat="1" ht="50" customHeight="1" spans="1:18">
      <c r="A116" s="23">
        <f>MAX(A$1:A115)+1</f>
        <v>97</v>
      </c>
      <c r="B116" s="66" t="s">
        <v>567</v>
      </c>
      <c r="C116" s="23" t="s">
        <v>453</v>
      </c>
      <c r="D116" s="57" t="s">
        <v>60</v>
      </c>
      <c r="E116" s="57" t="s">
        <v>568</v>
      </c>
      <c r="F116" s="26">
        <v>27</v>
      </c>
      <c r="G116" s="26"/>
      <c r="H116" s="26">
        <v>27</v>
      </c>
      <c r="I116" s="31" t="s">
        <v>569</v>
      </c>
      <c r="J116" s="31" t="s">
        <v>317</v>
      </c>
      <c r="K116" s="32" t="s">
        <v>570</v>
      </c>
      <c r="L116" s="31" t="s">
        <v>571</v>
      </c>
      <c r="M116" s="31" t="s">
        <v>572</v>
      </c>
      <c r="N116" s="23" t="s">
        <v>573</v>
      </c>
      <c r="O116" s="26" t="s">
        <v>32</v>
      </c>
      <c r="P116" s="31" t="s">
        <v>67</v>
      </c>
      <c r="Q116" s="6"/>
    </row>
    <row r="117" s="1" customFormat="1" ht="43" customHeight="1" spans="1:18">
      <c r="A117" s="16" t="s">
        <v>574</v>
      </c>
      <c r="B117" s="17" t="s">
        <v>575</v>
      </c>
      <c r="C117" s="23"/>
      <c r="D117" s="26"/>
      <c r="E117" s="23"/>
      <c r="F117" s="21">
        <f>F118</f>
        <v>1462</v>
      </c>
      <c r="G117" s="21">
        <f>G118</f>
        <v>1462</v>
      </c>
      <c r="H117" s="21">
        <f>H118</f>
        <v>0</v>
      </c>
      <c r="I117" s="27"/>
      <c r="J117" s="27"/>
      <c r="K117" s="27"/>
      <c r="L117" s="27"/>
      <c r="M117" s="27"/>
      <c r="N117" s="23"/>
      <c r="O117" s="26"/>
      <c r="P117" s="13"/>
      <c r="Q117" s="6"/>
    </row>
    <row r="118" s="1" customFormat="1" ht="38" customHeight="1" spans="1:18">
      <c r="A118" s="23">
        <f>MAX(A$1:A117)+1</f>
        <v>98</v>
      </c>
      <c r="B118" s="24" t="s">
        <v>575</v>
      </c>
      <c r="C118" s="23" t="s">
        <v>576</v>
      </c>
      <c r="D118" s="26" t="s">
        <v>60</v>
      </c>
      <c r="E118" s="23" t="s">
        <v>35</v>
      </c>
      <c r="F118" s="41">
        <v>1462</v>
      </c>
      <c r="G118" s="41">
        <v>1462</v>
      </c>
      <c r="H118" s="41"/>
      <c r="I118" s="24" t="s">
        <v>577</v>
      </c>
      <c r="J118" s="40" t="s">
        <v>578</v>
      </c>
      <c r="K118" s="40" t="s">
        <v>54</v>
      </c>
      <c r="L118" s="40" t="s">
        <v>579</v>
      </c>
      <c r="M118" s="30" t="s">
        <v>580</v>
      </c>
      <c r="N118" s="23" t="s">
        <v>555</v>
      </c>
      <c r="O118" s="26" t="s">
        <v>581</v>
      </c>
      <c r="P118" s="13"/>
      <c r="Q118" s="6"/>
    </row>
    <row r="119" s="1" customFormat="1" ht="42" customHeight="1" spans="1:18">
      <c r="A119" s="16" t="s">
        <v>582</v>
      </c>
      <c r="B119" s="17" t="s">
        <v>583</v>
      </c>
      <c r="C119" s="16"/>
      <c r="D119" s="16"/>
      <c r="E119" s="16"/>
      <c r="F119" s="21">
        <f>SUM(F120)</f>
        <v>538.79</v>
      </c>
      <c r="G119" s="21">
        <f>SUM(G120)</f>
        <v>271.16</v>
      </c>
      <c r="H119" s="21">
        <f>SUM(H120)</f>
        <v>267.63</v>
      </c>
      <c r="I119" s="22"/>
      <c r="J119" s="22"/>
      <c r="K119" s="22"/>
      <c r="L119" s="22"/>
      <c r="M119" s="22"/>
      <c r="N119" s="20"/>
      <c r="O119" s="16"/>
      <c r="P119" s="13"/>
      <c r="Q119" s="6"/>
    </row>
    <row r="120" s="1" customFormat="1" ht="50" customHeight="1" spans="1:18">
      <c r="A120" s="23">
        <f>MAX(A$1:A119)+1</f>
        <v>99</v>
      </c>
      <c r="B120" s="24" t="s">
        <v>584</v>
      </c>
      <c r="C120" s="23" t="s">
        <v>585</v>
      </c>
      <c r="D120" s="26" t="s">
        <v>60</v>
      </c>
      <c r="E120" s="23" t="s">
        <v>35</v>
      </c>
      <c r="F120" s="41">
        <v>538.79</v>
      </c>
      <c r="G120" s="41">
        <v>271.16</v>
      </c>
      <c r="H120" s="67">
        <v>267.63</v>
      </c>
      <c r="I120" s="27" t="s">
        <v>586</v>
      </c>
      <c r="J120" s="32" t="s">
        <v>587</v>
      </c>
      <c r="K120" s="25" t="s">
        <v>38</v>
      </c>
      <c r="L120" s="30" t="s">
        <v>588</v>
      </c>
      <c r="M120" s="30" t="s">
        <v>589</v>
      </c>
      <c r="N120" s="23" t="s">
        <v>590</v>
      </c>
      <c r="O120" s="26" t="s">
        <v>32</v>
      </c>
      <c r="P120" s="31" t="s">
        <v>591</v>
      </c>
      <c r="Q120" s="6"/>
    </row>
  </sheetData>
  <mergeCells count="22">
    <mergeCell ref="A1:P1"/>
    <mergeCell ref="F2:H2"/>
    <mergeCell ref="A4:C4"/>
    <mergeCell ref="A2:A3"/>
    <mergeCell ref="B2:B3"/>
    <mergeCell ref="C2:C3"/>
    <mergeCell ref="D2:D3"/>
    <mergeCell ref="E2:E3"/>
    <mergeCell ref="I54:I55"/>
    <mergeCell ref="I59:I61"/>
    <mergeCell ref="J54:J55"/>
    <mergeCell ref="J59:J61"/>
    <mergeCell ref="K54:K55"/>
    <mergeCell ref="K59:K61"/>
    <mergeCell ref="L54:L55"/>
    <mergeCell ref="L59:L61"/>
    <mergeCell ref="M54:M55"/>
    <mergeCell ref="M59:M61"/>
    <mergeCell ref="N54:N55"/>
    <mergeCell ref="N59:N61"/>
    <mergeCell ref="O54:O55"/>
    <mergeCell ref="O59:O61"/>
  </mergeCells>
  <printOptions horizontalCentered="1"/>
  <pageMargins left="0.511805555555556" right="0.550694444444444" top="0.786805555555556" bottom="0.590277777777778" header="0.511805555555556" footer="0.432638888888889"/>
  <pageSetup paperSize="8" scale="67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PLY</dc:creator>
  <cp:lastModifiedBy>欲与鱼语</cp:lastModifiedBy>
  <dcterms:created xsi:type="dcterms:W3CDTF">2026-01-23T09:31:00Z</dcterms:created>
  <dcterms:modified xsi:type="dcterms:W3CDTF">2026-06-03T02:20:40Z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C9EE9E1FB1E24BB38BC0CE30D8B5E7A0_13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